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280" tabRatio="950" activeTab="0"/>
  </bookViews>
  <sheets>
    <sheet name="Алябьевский" sheetId="1" r:id="rId1"/>
  </sheets>
  <definedNames/>
  <calcPr fullCalcOnLoad="1" refMode="R1C1"/>
</workbook>
</file>

<file path=xl/sharedStrings.xml><?xml version="1.0" encoding="utf-8"?>
<sst xmlns="http://schemas.openxmlformats.org/spreadsheetml/2006/main" count="508" uniqueCount="137">
  <si>
    <t>от 11.02.2008 № 296</t>
  </si>
  <si>
    <t>№ п/п</t>
  </si>
  <si>
    <t>Наименование работ</t>
  </si>
  <si>
    <t>Периодичность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</si>
  <si>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</si>
  <si>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</si>
  <si>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</si>
  <si>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</si>
  <si>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через 1-2 суток после аварий и стихийных бедствий.</t>
  </si>
  <si>
    <t>1.1.1.</t>
  </si>
  <si>
    <t>При частичных и общих осмотрах и по мере необходимости ( по заявке)</t>
  </si>
  <si>
    <t>1.1.2.</t>
  </si>
  <si>
    <t>Закрытие подвальных дверей, лазов на замки, замена вышедших из строя подъездных указателей и других элементов визуальной информации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</si>
  <si>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</si>
  <si>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</si>
  <si>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</si>
  <si>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</si>
  <si>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</si>
  <si>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</si>
  <si>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</si>
  <si>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</si>
  <si>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</si>
  <si>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</si>
  <si>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Один раз в 2 месяца, аварийные - круглосуточно</t>
  </si>
  <si>
    <t>1.1.8.</t>
  </si>
  <si>
    <t>Два раза в год при частичных и общих осмотрах</t>
  </si>
  <si>
    <t>При частичных и общих осмотрах                                               (через 3 мес.)</t>
  </si>
  <si>
    <t>1.2.</t>
  </si>
  <si>
    <t>Работы, выполняемые при подготовке жилых зданий  к эксплуатации в весенне-летний период</t>
  </si>
  <si>
    <t>1.2.1.</t>
  </si>
  <si>
    <t>Уборка мусора и грязи с кровли</t>
  </si>
  <si>
    <t>Один раз в год (в весенне-летний период)</t>
  </si>
  <si>
    <t>1.2.2.</t>
  </si>
  <si>
    <t>Один раз (весной)</t>
  </si>
  <si>
    <t>1.2.3.</t>
  </si>
  <si>
    <t>Ремонт просевших отмосток</t>
  </si>
  <si>
    <t>1.2.4.</t>
  </si>
  <si>
    <t>Консервация систем отопления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</si>
  <si>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</si>
  <si>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</si>
  <si>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</si>
  <si>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</si>
  <si>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</si>
  <si>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</si>
  <si>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</si>
  <si>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</si>
  <si>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</si>
  <si>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</si>
  <si>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</si>
  <si>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</si>
  <si>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</si>
  <si>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</si>
  <si>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</si>
  <si>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</si>
  <si>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</si>
  <si>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</si>
  <si>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</si>
  <si>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</si>
  <si>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</si>
  <si>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</si>
  <si>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</si>
  <si>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</si>
  <si>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</si>
  <si>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</si>
  <si>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</si>
  <si>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2.2.5</t>
  </si>
  <si>
    <t>3.</t>
  </si>
  <si>
    <t>Поддержание санитарного состояния зданий и придомовых территорий</t>
  </si>
  <si>
    <t>3.1.</t>
  </si>
  <si>
    <t>Уборка мест контейнерных площадок</t>
  </si>
  <si>
    <t>5 раз в неделю</t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</si>
  <si>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10"/>
        <rFont val="Times New Roman"/>
        <family val="1"/>
      </rPr>
      <t>- мелкие ремонты</t>
    </r>
  </si>
  <si>
    <r>
      <t>Водоснабжение:</t>
    </r>
    <r>
      <rPr>
        <sz val="10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</si>
  <si>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Водоотведение:</t>
    </r>
    <r>
      <rPr>
        <sz val="10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сифонов, прочистка трубопроводов.</t>
    </r>
  </si>
  <si>
    <r>
      <t>Вентиляция:</t>
    </r>
    <r>
      <rPr>
        <sz val="10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</si>
  <si>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>Печи и кухонные очаги:</t>
    </r>
    <r>
      <rPr>
        <sz val="10"/>
        <rFont val="Times New Roman"/>
        <family val="1"/>
      </rPr>
      <t xml:space="preserve"> мелкий ремонт (укрепление дверей, предтопочных листов и др.)</t>
    </r>
  </si>
  <si>
    <r>
      <t xml:space="preserve">Аварийное обслуживание: </t>
    </r>
    <r>
      <rPr>
        <sz val="10"/>
        <rFont val="Times New Roman"/>
        <family val="1"/>
      </rPr>
      <t xml:space="preserve"> </t>
    </r>
  </si>
  <si>
    <r>
      <t>Стены и фасады:</t>
    </r>
    <r>
      <rPr>
        <sz val="10"/>
        <rFont val="Times New Roman"/>
        <family val="1"/>
      </rPr>
      <t xml:space="preserve"> герметизация стыков, заделка и восстановление архитектурных элементов; смена участков.</t>
    </r>
  </si>
  <si>
    <r>
      <t>Перекрытия:</t>
    </r>
    <r>
      <rPr>
        <sz val="10"/>
        <rFont val="Times New Roman"/>
        <family val="1"/>
      </rPr>
      <t xml:space="preserve"> частичная смена отдельных элементов; заделка швов и трещин; укрепление и окраска. </t>
    </r>
  </si>
  <si>
    <r>
      <t>Крыши:</t>
    </r>
    <r>
      <rPr>
        <sz val="10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</si>
  <si>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10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</si>
  <si>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Полы:</t>
    </r>
    <r>
      <rPr>
        <sz val="10"/>
        <rFont val="Times New Roman"/>
        <family val="1"/>
      </rPr>
      <t xml:space="preserve"> восстановление или замена отдельных участков.</t>
    </r>
  </si>
  <si>
    <r>
      <t>Вентиляционные каналы:</t>
    </r>
    <r>
      <rPr>
        <sz val="10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</si>
  <si>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Печи и кухонные очаги: </t>
    </r>
    <r>
      <rPr>
        <sz val="10"/>
        <rFont val="Times New Roman"/>
        <family val="1"/>
      </rPr>
      <t>перекладка отдельных участков дымовых труб, патрубков, боровов.</t>
    </r>
  </si>
  <si>
    <r>
      <t xml:space="preserve">Подъезды - </t>
    </r>
    <r>
      <rPr>
        <sz val="10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</si>
  <si>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10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</si>
  <si>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10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</si>
  <si>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10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светильников.</t>
    </r>
  </si>
  <si>
    <r>
      <t>Газовые сети:</t>
    </r>
    <r>
      <rPr>
        <sz val="10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</si>
  <si>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t>Приложение 2</t>
  </si>
  <si>
    <t>обязательных работ и услуг  по содержанию и  ремонту объекта конкурса выполняемых (оказываемых) по договору управления многоквартирным домом</t>
  </si>
  <si>
    <t>ПЕРЕЧЕНЬ</t>
  </si>
  <si>
    <t>Утепление чердачных перекрытий.</t>
  </si>
  <si>
    <t>Один раз в 3-5 лет</t>
  </si>
  <si>
    <t>Ремонт общего имущества в многоквартирном доме</t>
  </si>
  <si>
    <t>Ремонт общих коммуникаций в т.ч.</t>
  </si>
  <si>
    <t>Ремонт конструктивных элементов жилых зданий в т.ч.</t>
  </si>
  <si>
    <t>Утепление чердачных перекрытий</t>
  </si>
  <si>
    <r>
      <t>Газовые сети:</t>
    </r>
    <r>
      <rPr>
        <sz val="10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а так же аварийное обслуживание - восстановление герметичности внутреннего газопровода в подъезде и вокруг фасада, продувка газопровода после отключения газопровода, притирка газового крана, смазка газового крана, замена газового крана.</t>
    </r>
  </si>
  <si>
    <r>
      <t>центральное отопление, горячее водоснабжение</t>
    </r>
    <r>
      <rPr>
        <sz val="10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 или замене участков трубопроводов;</t>
    </r>
  </si>
  <si>
    <r>
      <t>водопровод и канализация</t>
    </r>
    <r>
      <rPr>
        <sz val="10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раструбов, замена небольших участков трубопроводов (до 2 м), связанные с устранением засора или течи;</t>
    </r>
  </si>
  <si>
    <r>
      <t>Фундаменты и подвальные помещения:</t>
    </r>
    <r>
      <rPr>
        <sz val="10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отверстий, гнезд, борозд, смена отдельных участков ленточных, столбовых фундаментов или стульев под деревянными зданиями, восстановление приямков, входов в подвалы. </t>
    </r>
  </si>
  <si>
    <r>
      <t xml:space="preserve">Центральное отопление, ГВС: </t>
    </r>
    <r>
      <rPr>
        <sz val="10"/>
        <rFont val="Times New Roman"/>
        <family val="1"/>
      </rPr>
      <t xml:space="preserve">ремонт отдельных участков трубопроводов, секций, отопительных приборов, запорной и регулировочной арматуры в местах общего пользования, установка (при необходимости) воздушных кранов, утепление труб, приборов, ремонт бойлеров, промывка радиаторов (по стояку) и в целом системы, регулировка и наладка систем. </t>
    </r>
  </si>
  <si>
    <r>
      <t>Центральное отопление и горячее водоснабжение:</t>
    </r>
    <r>
      <rPr>
        <sz val="10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вентилей, задвижек.                                </t>
    </r>
  </si>
  <si>
    <r>
      <t>Электросети, электротехнические устройства:</t>
    </r>
    <r>
      <rPr>
        <sz val="10"/>
        <rFont val="Times New Roman"/>
        <family val="1"/>
      </rPr>
      <t xml:space="preserve"> устранение незначительных неисправностей электротехнических устройств - протирка электролампочек, смена перегоревших электролампочек, смена и ремонт выключателей, мелкий ремонт электропроводки в местах общего пользования.</t>
    </r>
  </si>
  <si>
    <t>Удаление с крыш снега и наледей над подъездами и пешеходными дорожками.</t>
  </si>
  <si>
    <t>Ремонт просевших отмосток.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</si>
  <si>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</si>
  <si>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r>
      <t>электросети и электротехнические устройства</t>
    </r>
    <r>
      <rPr>
        <sz val="10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 (замена шпилек, подтяжка и зачистка контактов), включение и замена вышедших из строя автоматов электрозащиты и пакетных переключателей, замена плавких вставок в электрощитах.</t>
    </r>
  </si>
  <si>
    <r>
      <t>Лестницы, балконы, крыльца:</t>
    </r>
    <r>
      <rPr>
        <sz val="10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перил, то же элементов деревянных лестниц, заделка выбоин и трещин бетонных железобетонных балконных плит. крылец и зонтов, восстановление гидроизоляции полов и сопряжение балконных плит, крылец, зонтов, замена дощатого настила.</t>
    </r>
  </si>
  <si>
    <r>
      <t xml:space="preserve">Центральное отопление: </t>
    </r>
    <r>
      <rPr>
        <sz val="10"/>
        <rFont val="Times New Roman"/>
        <family val="1"/>
      </rPr>
      <t xml:space="preserve">ремонт отдельных участков трубопроводов, секций, отопительных приборов, запорной и регулировочной арматуры в местах общего пользования, установка (при необходимости) воздушных кранов, утепление труб, приборов, ремонт бойлеров, промывка радиаторов (по стояку) и в целом системы, регулировка и наладка систем. 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</si>
  <si>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обратное наполнение их с пуском системы после устранения неисправностей.</t>
  </si>
  <si>
    <r>
      <t xml:space="preserve">водопровод </t>
    </r>
    <r>
      <rPr>
        <sz val="10"/>
        <rFont val="Times New Roman"/>
        <family val="1"/>
      </rPr>
      <t>- смена небольших участков трубопровода (до 2 м), заделка свищей и зачеканка раструбов, замена небольших участков трубопроводов (до 2 м), связанные с устранением засора или течи;</t>
    </r>
  </si>
  <si>
    <r>
      <t>Центральное отопление и горячее водоснабжение:</t>
    </r>
    <r>
      <rPr>
        <sz val="10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вентилей, задвижек .                               </t>
    </r>
  </si>
  <si>
    <r>
      <t>центральное отопление</t>
    </r>
    <r>
      <rPr>
        <sz val="10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 или замене участков трубопроводов;</t>
    </r>
  </si>
  <si>
    <r>
      <t>Центральное отопление:</t>
    </r>
    <r>
      <rPr>
        <sz val="10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вентилей, задвижек.                                </t>
    </r>
  </si>
  <si>
    <r>
      <t>Центральное отопление:</t>
    </r>
    <r>
      <rPr>
        <sz val="10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вентилей, задвижек .                               </t>
    </r>
  </si>
  <si>
    <t xml:space="preserve">Итого плата за 1 м2 </t>
  </si>
  <si>
    <t>1 этажные дома                                                                                                                                                      центральное отопление, горячее водоснабжение, холодное водоснабжение, канализация</t>
  </si>
  <si>
    <t>2-х  и 3-х  этажные дома                                                                                                                                     центральное отопление, горячее водоснабжение, холодное водоснабжение, канализация</t>
  </si>
  <si>
    <t xml:space="preserve">1 этажные дома                                                                                                                                                            центральное отопление </t>
  </si>
  <si>
    <t>1 этажные дома                                                                                                                                                                           центральное отопление,  холодное водоснабжение, канализация</t>
  </si>
  <si>
    <t>1 этажные дома                                                                                                                                                        печное отопление,  холодное водоснабжение, канализация</t>
  </si>
  <si>
    <t>1 этажные дома                                                                                                                                                                                     печное отопление,  холодное водоснабжение</t>
  </si>
  <si>
    <t>Стоимость услуг, руб. за 1 м2 в месяц с НДС</t>
  </si>
  <si>
    <t>Годовая плата,  1 м2 общей площади, руб в год  с НДС</t>
  </si>
  <si>
    <t>1 этажные дома                                                                                                                                                                          печное отопление, газоснабжение</t>
  </si>
  <si>
    <t>Утверждаю</t>
  </si>
  <si>
    <t>к конкурсной документации</t>
  </si>
  <si>
    <t>Лот № 1 (с.п. Алябьевский)</t>
  </si>
  <si>
    <t xml:space="preserve">628248, Ханты-Мансийский автономный округ-Югра Тюменской области </t>
  </si>
  <si>
    <t>п.Алябьевский,ул.Токмянина, д. 10</t>
  </si>
  <si>
    <t>телефон: (34675)4-33-25, факс: (34675)4-33-31, эл. адрес:alabievo.adm@mail.ru</t>
  </si>
  <si>
    <t>глава сельского поселения Алябьевский</t>
  </si>
  <si>
    <t>Вывоз твердых бытовых отходов</t>
  </si>
  <si>
    <t>вывоз твердых бытовых отходов</t>
  </si>
  <si>
    <t>__________________             "_____" _____________ 2010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</si>
</sst>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 ;\-#,##0.00\ 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2" fontId="13" fillId="2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justify" wrapText="1"/>
    </xf>
    <xf numFmtId="0" fontId="11" fillId="0" borderId="7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justify" wrapText="1"/>
    </xf>
    <xf numFmtId="0" fontId="11" fillId="0" borderId="9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11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NumberFormat="1" applyFont="1" applyBorder="1" applyAlignment="1">
      <alignment horizontal="justify" vertical="center" wrapText="1"/>
    </xf>
    <xf numFmtId="0" fontId="8" fillId="0" borderId="3" xfId="0" applyNumberFormat="1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1" fillId="2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justify" wrapText="1"/>
    </xf>
    <xf numFmtId="0" fontId="9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2" fontId="4" fillId="3" borderId="3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indexed="10"/>
  </sheetPr>
  <dimension ref="A1:G236"/>
  <sheetViews>
    <sheetView tabSelected="1" workbookViewId="0" topLeftCell="A118">
      <selection activeCell="E122" sqref="E122"/>
    </sheetView>
  </sheetViews>
  <sheetFormatPr defaultColWidth="9.00390625" defaultRowHeight="12.75"/>
  <cols>
    <col min="1" max="1" width="5.375" style="1" customWidth="1"/>
    <col min="2" max="2" width="55.625" style="0" customWidth="1"/>
    <col min="3" max="3" width="22.875" style="0" customWidth="1"/>
    <col min="4" max="4" width="15.75390625" style="0" customWidth="1"/>
    <col min="5" max="5" width="11.25390625" style="0" customWidth="1"/>
    <col min="8" max="8" width="41.00390625" style="0" customWidth="1"/>
  </cols>
  <sheetData>
    <row r="1" spans="1:5" ht="12.75">
      <c r="A1" s="75" t="s">
        <v>127</v>
      </c>
      <c r="B1" s="75"/>
      <c r="C1" s="75"/>
      <c r="D1" s="75"/>
      <c r="E1" s="75"/>
    </row>
    <row r="2" spans="1:5" ht="12.75">
      <c r="A2" s="73" t="s">
        <v>133</v>
      </c>
      <c r="B2" s="73"/>
      <c r="C2" s="73"/>
      <c r="D2" s="73"/>
      <c r="E2" s="73"/>
    </row>
    <row r="3" spans="1:5" ht="12.75">
      <c r="A3" s="73" t="s">
        <v>130</v>
      </c>
      <c r="B3" s="73"/>
      <c r="C3" s="73"/>
      <c r="D3" s="73"/>
      <c r="E3" s="73"/>
    </row>
    <row r="4" spans="1:5" ht="12.75">
      <c r="A4" s="73" t="s">
        <v>131</v>
      </c>
      <c r="B4" s="73"/>
      <c r="C4" s="73"/>
      <c r="D4" s="73"/>
      <c r="E4" s="73"/>
    </row>
    <row r="5" spans="1:5" ht="12.75">
      <c r="A5" s="73" t="s">
        <v>132</v>
      </c>
      <c r="B5" s="73"/>
      <c r="C5" s="73"/>
      <c r="D5" s="73"/>
      <c r="E5" s="73"/>
    </row>
    <row r="6" ht="12.75">
      <c r="A6"/>
    </row>
    <row r="7" spans="1:5" ht="12.75">
      <c r="A7" s="73" t="s">
        <v>136</v>
      </c>
      <c r="B7" s="73"/>
      <c r="C7" s="73"/>
      <c r="D7" s="73"/>
      <c r="E7" s="73"/>
    </row>
    <row r="8" spans="3:5" ht="15.75">
      <c r="C8" s="2"/>
      <c r="D8" s="2"/>
      <c r="E8" s="55"/>
    </row>
    <row r="9" spans="3:5" ht="15.75">
      <c r="C9" s="2"/>
      <c r="D9" s="56" t="s">
        <v>89</v>
      </c>
      <c r="E9" s="56"/>
    </row>
    <row r="10" spans="3:5" ht="15.75">
      <c r="C10" s="56"/>
      <c r="D10" s="56" t="s">
        <v>128</v>
      </c>
      <c r="E10" s="56"/>
    </row>
    <row r="11" spans="3:5" ht="15.75">
      <c r="C11" s="56"/>
      <c r="D11" s="56"/>
      <c r="E11" s="56"/>
    </row>
    <row r="12" spans="1:5" ht="18">
      <c r="A12" s="74" t="s">
        <v>129</v>
      </c>
      <c r="B12" s="74"/>
      <c r="C12" s="74"/>
      <c r="D12" s="74"/>
      <c r="E12" s="74"/>
    </row>
    <row r="14" ht="15" customHeight="1" hidden="1">
      <c r="C14" s="3" t="s">
        <v>0</v>
      </c>
    </row>
    <row r="15" spans="1:5" ht="24.75" customHeight="1">
      <c r="A15" s="62" t="s">
        <v>91</v>
      </c>
      <c r="B15" s="62"/>
      <c r="C15" s="62"/>
      <c r="D15" s="62"/>
      <c r="E15" s="62"/>
    </row>
    <row r="16" spans="1:5" ht="48" customHeight="1">
      <c r="A16" s="61" t="s">
        <v>90</v>
      </c>
      <c r="B16" s="61"/>
      <c r="C16" s="61"/>
      <c r="D16" s="61"/>
      <c r="E16" s="61"/>
    </row>
    <row r="17" spans="1:5" ht="19.5" customHeight="1">
      <c r="A17" s="51"/>
      <c r="B17" s="51"/>
      <c r="C17" s="51"/>
      <c r="D17" s="51"/>
      <c r="E17" s="51"/>
    </row>
    <row r="18" spans="1:5" ht="75" customHeight="1">
      <c r="A18" s="4" t="s">
        <v>1</v>
      </c>
      <c r="B18" s="5" t="s">
        <v>2</v>
      </c>
      <c r="C18" s="6" t="s">
        <v>3</v>
      </c>
      <c r="D18" s="7" t="s">
        <v>124</v>
      </c>
      <c r="E18" s="7" t="s">
        <v>125</v>
      </c>
    </row>
    <row r="19" spans="1:5" ht="37.5" customHeight="1">
      <c r="A19" s="65" t="s">
        <v>118</v>
      </c>
      <c r="B19" s="66"/>
      <c r="C19" s="66"/>
      <c r="D19" s="66"/>
      <c r="E19" s="67"/>
    </row>
    <row r="20" spans="1:5" ht="27" customHeight="1">
      <c r="A20" s="54" t="s">
        <v>4</v>
      </c>
      <c r="B20" s="8" t="s">
        <v>5</v>
      </c>
      <c r="C20" s="9"/>
      <c r="D20" s="10">
        <f>D21+D27+D30+D32</f>
        <v>5.8025782227784735</v>
      </c>
      <c r="E20" s="10">
        <f aca="true" t="shared" si="0" ref="E20:E33">D20*12</f>
        <v>69.63093867334169</v>
      </c>
    </row>
    <row r="21" spans="1:5" ht="111" customHeight="1">
      <c r="A21" s="11" t="s">
        <v>6</v>
      </c>
      <c r="B21" s="12" t="s">
        <v>7</v>
      </c>
      <c r="C21" s="9" t="s">
        <v>8</v>
      </c>
      <c r="D21" s="13">
        <f>D22+D23+D24+D25+D26</f>
        <v>2.46</v>
      </c>
      <c r="E21" s="13">
        <f t="shared" si="0"/>
        <v>29.52</v>
      </c>
    </row>
    <row r="22" spans="1:5" ht="45.75" customHeight="1">
      <c r="A22" s="14" t="s">
        <v>9</v>
      </c>
      <c r="B22" s="15" t="s">
        <v>71</v>
      </c>
      <c r="C22" s="16" t="s">
        <v>10</v>
      </c>
      <c r="D22" s="17">
        <v>0.68</v>
      </c>
      <c r="E22" s="17">
        <f t="shared" si="0"/>
        <v>8.16</v>
      </c>
    </row>
    <row r="23" spans="1:5" ht="64.5" customHeight="1">
      <c r="A23" s="14" t="s">
        <v>14</v>
      </c>
      <c r="B23" s="19" t="s">
        <v>113</v>
      </c>
      <c r="C23" s="9" t="s">
        <v>15</v>
      </c>
      <c r="D23" s="17">
        <v>0.81</v>
      </c>
      <c r="E23" s="17">
        <f t="shared" si="0"/>
        <v>9.72</v>
      </c>
    </row>
    <row r="24" spans="1:5" ht="54.75" customHeight="1">
      <c r="A24" s="14" t="s">
        <v>16</v>
      </c>
      <c r="B24" s="15" t="s">
        <v>72</v>
      </c>
      <c r="C24" s="9" t="s">
        <v>17</v>
      </c>
      <c r="D24" s="17">
        <v>0.45</v>
      </c>
      <c r="E24" s="17">
        <f t="shared" si="0"/>
        <v>5.4</v>
      </c>
    </row>
    <row r="25" spans="1:5" ht="56.25" customHeight="1">
      <c r="A25" s="14" t="s">
        <v>18</v>
      </c>
      <c r="B25" s="15" t="s">
        <v>73</v>
      </c>
      <c r="C25" s="9" t="s">
        <v>19</v>
      </c>
      <c r="D25" s="17">
        <v>0.41</v>
      </c>
      <c r="E25" s="17">
        <f t="shared" si="0"/>
        <v>4.92</v>
      </c>
    </row>
    <row r="26" spans="1:5" ht="83.25" customHeight="1">
      <c r="A26" s="14" t="s">
        <v>22</v>
      </c>
      <c r="B26" s="19" t="s">
        <v>98</v>
      </c>
      <c r="C26" s="9" t="s">
        <v>23</v>
      </c>
      <c r="D26" s="17">
        <v>0.11</v>
      </c>
      <c r="E26" s="17">
        <f t="shared" si="0"/>
        <v>1.32</v>
      </c>
    </row>
    <row r="27" spans="1:5" ht="25.5">
      <c r="A27" s="11" t="s">
        <v>27</v>
      </c>
      <c r="B27" s="12" t="s">
        <v>28</v>
      </c>
      <c r="C27" s="16"/>
      <c r="D27" s="13">
        <f>D28+D29</f>
        <v>0.2025782227784731</v>
      </c>
      <c r="E27" s="13">
        <f t="shared" si="0"/>
        <v>2.430938673341677</v>
      </c>
    </row>
    <row r="28" spans="1:5" ht="33.75" customHeight="1">
      <c r="A28" s="14" t="s">
        <v>29</v>
      </c>
      <c r="B28" s="22" t="s">
        <v>35</v>
      </c>
      <c r="C28" s="16" t="s">
        <v>31</v>
      </c>
      <c r="D28" s="17">
        <v>0.14</v>
      </c>
      <c r="E28" s="17">
        <f t="shared" si="0"/>
        <v>1.6800000000000002</v>
      </c>
    </row>
    <row r="29" spans="1:5" ht="25.5">
      <c r="A29" s="14" t="s">
        <v>32</v>
      </c>
      <c r="B29" s="23" t="s">
        <v>37</v>
      </c>
      <c r="C29" s="9" t="s">
        <v>31</v>
      </c>
      <c r="D29" s="17">
        <f>0.05/0.799</f>
        <v>0.0625782227784731</v>
      </c>
      <c r="E29" s="17">
        <f t="shared" si="0"/>
        <v>0.7509386733416772</v>
      </c>
    </row>
    <row r="30" spans="1:5" ht="25.5">
      <c r="A30" s="24" t="s">
        <v>38</v>
      </c>
      <c r="B30" s="25" t="s">
        <v>39</v>
      </c>
      <c r="C30" s="26"/>
      <c r="D30" s="27">
        <f>D31</f>
        <v>0.14</v>
      </c>
      <c r="E30" s="13">
        <f t="shared" si="0"/>
        <v>1.6800000000000002</v>
      </c>
    </row>
    <row r="31" spans="1:5" ht="29.25" customHeight="1">
      <c r="A31" s="14" t="s">
        <v>40</v>
      </c>
      <c r="B31" s="18" t="s">
        <v>92</v>
      </c>
      <c r="C31" s="16" t="s">
        <v>41</v>
      </c>
      <c r="D31" s="17">
        <v>0.14</v>
      </c>
      <c r="E31" s="17">
        <f t="shared" si="0"/>
        <v>1.6800000000000002</v>
      </c>
    </row>
    <row r="32" spans="1:5" ht="15.75">
      <c r="A32" s="24" t="s">
        <v>42</v>
      </c>
      <c r="B32" s="21" t="s">
        <v>43</v>
      </c>
      <c r="C32" s="28"/>
      <c r="D32" s="13">
        <f>D33</f>
        <v>3</v>
      </c>
      <c r="E32" s="13">
        <f t="shared" si="0"/>
        <v>36</v>
      </c>
    </row>
    <row r="33" spans="1:5" ht="12.75">
      <c r="A33" s="29"/>
      <c r="B33" s="30" t="s">
        <v>76</v>
      </c>
      <c r="C33" s="63" t="s">
        <v>44</v>
      </c>
      <c r="D33" s="59">
        <v>3</v>
      </c>
      <c r="E33" s="59">
        <f t="shared" si="0"/>
        <v>36</v>
      </c>
    </row>
    <row r="34" spans="1:5" ht="75.75" customHeight="1">
      <c r="A34" s="31"/>
      <c r="B34" s="32" t="s">
        <v>99</v>
      </c>
      <c r="C34" s="64"/>
      <c r="D34" s="60"/>
      <c r="E34" s="60"/>
    </row>
    <row r="35" spans="1:5" ht="76.5" customHeight="1">
      <c r="A35" s="31"/>
      <c r="B35" s="53" t="s">
        <v>100</v>
      </c>
      <c r="C35" s="64"/>
      <c r="D35" s="60"/>
      <c r="E35" s="60"/>
    </row>
    <row r="36" spans="1:5" ht="15.75">
      <c r="A36" s="34" t="s">
        <v>46</v>
      </c>
      <c r="B36" s="35" t="s">
        <v>47</v>
      </c>
      <c r="C36" s="36"/>
      <c r="D36" s="10">
        <f>D37+D42</f>
        <v>4.97</v>
      </c>
      <c r="E36" s="10">
        <f>D36*12</f>
        <v>59.64</v>
      </c>
    </row>
    <row r="37" spans="1:7" ht="15.75">
      <c r="A37" s="11" t="s">
        <v>48</v>
      </c>
      <c r="B37" s="21" t="s">
        <v>49</v>
      </c>
      <c r="C37" s="37" t="s">
        <v>93</v>
      </c>
      <c r="D37" s="13">
        <f>D38</f>
        <v>3.27</v>
      </c>
      <c r="E37" s="13">
        <f>D37*12</f>
        <v>39.24</v>
      </c>
      <c r="G37" s="38"/>
    </row>
    <row r="38" spans="1:5" ht="105" customHeight="1">
      <c r="A38" s="39" t="s">
        <v>50</v>
      </c>
      <c r="B38" s="40" t="s">
        <v>101</v>
      </c>
      <c r="C38" s="63"/>
      <c r="D38" s="59">
        <v>3.27</v>
      </c>
      <c r="E38" s="59">
        <f>D38*12</f>
        <v>39.24</v>
      </c>
    </row>
    <row r="39" spans="1:5" ht="25.5">
      <c r="A39" s="39" t="s">
        <v>51</v>
      </c>
      <c r="B39" s="40" t="s">
        <v>77</v>
      </c>
      <c r="C39" s="64"/>
      <c r="D39" s="60"/>
      <c r="E39" s="60"/>
    </row>
    <row r="40" spans="1:5" ht="25.5">
      <c r="A40" s="39" t="s">
        <v>52</v>
      </c>
      <c r="B40" s="41" t="s">
        <v>78</v>
      </c>
      <c r="C40" s="64"/>
      <c r="D40" s="60"/>
      <c r="E40" s="60"/>
    </row>
    <row r="41" spans="1:5" ht="57" customHeight="1">
      <c r="A41" s="39" t="s">
        <v>53</v>
      </c>
      <c r="B41" s="41" t="s">
        <v>79</v>
      </c>
      <c r="C41" s="68"/>
      <c r="D41" s="69"/>
      <c r="E41" s="69"/>
    </row>
    <row r="42" spans="1:5" ht="21.75" customHeight="1">
      <c r="A42" s="11" t="s">
        <v>59</v>
      </c>
      <c r="B42" s="21" t="s">
        <v>60</v>
      </c>
      <c r="C42" s="37" t="s">
        <v>93</v>
      </c>
      <c r="D42" s="13">
        <f>D43+D44+D45+D46</f>
        <v>1.7</v>
      </c>
      <c r="E42" s="13">
        <f aca="true" t="shared" si="1" ref="E42:E48">D42*12</f>
        <v>20.4</v>
      </c>
    </row>
    <row r="43" spans="1:5" ht="78.75" customHeight="1">
      <c r="A43" s="39" t="s">
        <v>61</v>
      </c>
      <c r="B43" s="21" t="s">
        <v>102</v>
      </c>
      <c r="C43" s="20"/>
      <c r="D43" s="17">
        <v>0.97</v>
      </c>
      <c r="E43" s="17">
        <f t="shared" si="1"/>
        <v>11.64</v>
      </c>
    </row>
    <row r="44" spans="1:5" ht="54" customHeight="1">
      <c r="A44" s="39" t="s">
        <v>62</v>
      </c>
      <c r="B44" s="19" t="s">
        <v>85</v>
      </c>
      <c r="C44" s="20"/>
      <c r="D44" s="17">
        <v>0.33</v>
      </c>
      <c r="E44" s="17">
        <f t="shared" si="1"/>
        <v>3.96</v>
      </c>
    </row>
    <row r="45" spans="1:5" ht="25.5">
      <c r="A45" s="39" t="s">
        <v>63</v>
      </c>
      <c r="B45" s="21" t="s">
        <v>86</v>
      </c>
      <c r="C45" s="20"/>
      <c r="D45" s="17">
        <v>0.2</v>
      </c>
      <c r="E45" s="17">
        <f t="shared" si="1"/>
        <v>2.4000000000000004</v>
      </c>
    </row>
    <row r="46" spans="1:5" ht="52.5" customHeight="1">
      <c r="A46" s="39" t="s">
        <v>64</v>
      </c>
      <c r="B46" s="21" t="s">
        <v>88</v>
      </c>
      <c r="C46" s="44"/>
      <c r="D46" s="17">
        <v>0.2</v>
      </c>
      <c r="E46" s="17">
        <f t="shared" si="1"/>
        <v>2.4000000000000004</v>
      </c>
    </row>
    <row r="47" spans="1:5" ht="26.25" customHeight="1">
      <c r="A47" s="11" t="s">
        <v>66</v>
      </c>
      <c r="B47" s="21" t="s">
        <v>67</v>
      </c>
      <c r="C47" s="44"/>
      <c r="D47" s="13">
        <v>0.38</v>
      </c>
      <c r="E47" s="13">
        <f t="shared" si="1"/>
        <v>4.5600000000000005</v>
      </c>
    </row>
    <row r="48" spans="1:5" ht="15.75">
      <c r="A48" s="14" t="s">
        <v>68</v>
      </c>
      <c r="B48" s="45" t="s">
        <v>69</v>
      </c>
      <c r="C48" s="46" t="s">
        <v>70</v>
      </c>
      <c r="D48" s="17">
        <v>0.38</v>
      </c>
      <c r="E48" s="17">
        <f t="shared" si="1"/>
        <v>4.5600000000000005</v>
      </c>
    </row>
    <row r="49" spans="1:5" ht="15.75">
      <c r="A49" s="11">
        <v>4</v>
      </c>
      <c r="B49" s="57" t="s">
        <v>134</v>
      </c>
      <c r="C49" s="46" t="s">
        <v>70</v>
      </c>
      <c r="D49" s="17">
        <v>1.29</v>
      </c>
      <c r="E49" s="17">
        <v>1.29</v>
      </c>
    </row>
    <row r="50" spans="1:5" s="38" customFormat="1" ht="15.75">
      <c r="A50" s="58"/>
      <c r="B50" s="49" t="s">
        <v>117</v>
      </c>
      <c r="C50" s="49"/>
      <c r="D50" s="49">
        <v>12.44</v>
      </c>
      <c r="E50" s="49">
        <v>135.12</v>
      </c>
    </row>
    <row r="51" spans="1:5" s="50" customFormat="1" ht="57.75" customHeight="1">
      <c r="A51" s="65" t="s">
        <v>119</v>
      </c>
      <c r="B51" s="66"/>
      <c r="C51" s="66"/>
      <c r="D51" s="66"/>
      <c r="E51" s="67"/>
    </row>
    <row r="52" spans="1:5" ht="27">
      <c r="A52" s="54" t="s">
        <v>4</v>
      </c>
      <c r="B52" s="8" t="s">
        <v>5</v>
      </c>
      <c r="C52" s="9"/>
      <c r="D52" s="10">
        <f>D53+D62+D67+D69</f>
        <v>6.407546933667084</v>
      </c>
      <c r="E52" s="10">
        <f aca="true" t="shared" si="2" ref="E52:E70">D52*12</f>
        <v>76.890563204005</v>
      </c>
    </row>
    <row r="53" spans="1:5" ht="127.5">
      <c r="A53" s="11" t="s">
        <v>6</v>
      </c>
      <c r="B53" s="12" t="s">
        <v>7</v>
      </c>
      <c r="C53" s="9" t="s">
        <v>8</v>
      </c>
      <c r="D53" s="13">
        <f>D54+D61+D55+D56+D57+D58+D59+D60</f>
        <v>2.905031289111389</v>
      </c>
      <c r="E53" s="13">
        <f t="shared" si="2"/>
        <v>34.860375469336674</v>
      </c>
    </row>
    <row r="54" spans="1:5" ht="51">
      <c r="A54" s="14" t="s">
        <v>9</v>
      </c>
      <c r="B54" s="15" t="s">
        <v>71</v>
      </c>
      <c r="C54" s="16" t="s">
        <v>10</v>
      </c>
      <c r="D54" s="17">
        <v>0.68</v>
      </c>
      <c r="E54" s="17">
        <f t="shared" si="2"/>
        <v>8.16</v>
      </c>
    </row>
    <row r="55" spans="1:5" ht="38.25">
      <c r="A55" s="14" t="s">
        <v>11</v>
      </c>
      <c r="B55" s="18" t="s">
        <v>12</v>
      </c>
      <c r="C55" s="16" t="s">
        <v>13</v>
      </c>
      <c r="D55" s="17">
        <f>0.02/0.799</f>
        <v>0.025031289111389236</v>
      </c>
      <c r="E55" s="17">
        <v>0.4</v>
      </c>
    </row>
    <row r="56" spans="1:5" ht="63.75">
      <c r="A56" s="14" t="s">
        <v>14</v>
      </c>
      <c r="B56" s="19" t="s">
        <v>103</v>
      </c>
      <c r="C56" s="9" t="s">
        <v>15</v>
      </c>
      <c r="D56" s="17">
        <v>0.81</v>
      </c>
      <c r="E56" s="17">
        <f t="shared" si="2"/>
        <v>9.72</v>
      </c>
    </row>
    <row r="57" spans="1:5" ht="51">
      <c r="A57" s="14" t="s">
        <v>16</v>
      </c>
      <c r="B57" s="15" t="s">
        <v>72</v>
      </c>
      <c r="C57" s="9" t="s">
        <v>17</v>
      </c>
      <c r="D57" s="17">
        <v>0.45</v>
      </c>
      <c r="E57" s="17">
        <f t="shared" si="2"/>
        <v>5.4</v>
      </c>
    </row>
    <row r="58" spans="1:5" ht="51">
      <c r="A58" s="14" t="s">
        <v>18</v>
      </c>
      <c r="B58" s="15" t="s">
        <v>73</v>
      </c>
      <c r="C58" s="9" t="s">
        <v>19</v>
      </c>
      <c r="D58" s="17">
        <v>0.42</v>
      </c>
      <c r="E58" s="17">
        <f t="shared" si="2"/>
        <v>5.04</v>
      </c>
    </row>
    <row r="59" spans="1:5" ht="63.75">
      <c r="A59" s="14" t="s">
        <v>20</v>
      </c>
      <c r="B59" s="19" t="s">
        <v>104</v>
      </c>
      <c r="C59" s="20" t="s">
        <v>21</v>
      </c>
      <c r="D59" s="17">
        <v>0.34</v>
      </c>
      <c r="E59" s="17">
        <f t="shared" si="2"/>
        <v>4.08</v>
      </c>
    </row>
    <row r="60" spans="1:5" ht="76.5">
      <c r="A60" s="14" t="s">
        <v>22</v>
      </c>
      <c r="B60" s="19" t="s">
        <v>98</v>
      </c>
      <c r="C60" s="9" t="s">
        <v>23</v>
      </c>
      <c r="D60" s="17">
        <v>0.11</v>
      </c>
      <c r="E60" s="17">
        <f t="shared" si="2"/>
        <v>1.32</v>
      </c>
    </row>
    <row r="61" spans="1:5" ht="38.25">
      <c r="A61" s="14" t="s">
        <v>24</v>
      </c>
      <c r="B61" s="19" t="s">
        <v>74</v>
      </c>
      <c r="C61" s="16" t="s">
        <v>25</v>
      </c>
      <c r="D61" s="17">
        <v>0.07</v>
      </c>
      <c r="E61" s="17">
        <f t="shared" si="2"/>
        <v>0.8400000000000001</v>
      </c>
    </row>
    <row r="62" spans="1:5" ht="25.5">
      <c r="A62" s="11" t="s">
        <v>27</v>
      </c>
      <c r="B62" s="12" t="s">
        <v>28</v>
      </c>
      <c r="C62" s="16"/>
      <c r="D62" s="13">
        <f>D63+D64+D65+D66</f>
        <v>0.3625156445556947</v>
      </c>
      <c r="E62" s="13">
        <v>4.32</v>
      </c>
    </row>
    <row r="63" spans="1:5" ht="25.5">
      <c r="A63" s="14" t="s">
        <v>29</v>
      </c>
      <c r="B63" s="18" t="s">
        <v>30</v>
      </c>
      <c r="C63" s="16" t="s">
        <v>31</v>
      </c>
      <c r="D63" s="17">
        <f>0.01/0.799</f>
        <v>0.012515644555694618</v>
      </c>
      <c r="E63" s="17">
        <v>0.12</v>
      </c>
    </row>
    <row r="64" spans="1:5" ht="25.5">
      <c r="A64" s="14" t="s">
        <v>32</v>
      </c>
      <c r="B64" s="18" t="s">
        <v>105</v>
      </c>
      <c r="C64" s="14" t="s">
        <v>33</v>
      </c>
      <c r="D64" s="17">
        <v>0.14</v>
      </c>
      <c r="E64" s="17">
        <f t="shared" si="2"/>
        <v>1.6800000000000002</v>
      </c>
    </row>
    <row r="65" spans="1:5" ht="25.5">
      <c r="A65" s="14" t="s">
        <v>34</v>
      </c>
      <c r="B65" s="22" t="s">
        <v>106</v>
      </c>
      <c r="C65" s="16" t="s">
        <v>31</v>
      </c>
      <c r="D65" s="17">
        <v>0.14</v>
      </c>
      <c r="E65" s="17">
        <f t="shared" si="2"/>
        <v>1.6800000000000002</v>
      </c>
    </row>
    <row r="66" spans="1:5" ht="25.5">
      <c r="A66" s="14" t="s">
        <v>36</v>
      </c>
      <c r="B66" s="23" t="s">
        <v>37</v>
      </c>
      <c r="C66" s="9" t="s">
        <v>31</v>
      </c>
      <c r="D66" s="17">
        <v>0.07</v>
      </c>
      <c r="E66" s="17">
        <f t="shared" si="2"/>
        <v>0.8400000000000001</v>
      </c>
    </row>
    <row r="67" spans="1:5" ht="25.5">
      <c r="A67" s="24" t="s">
        <v>38</v>
      </c>
      <c r="B67" s="25" t="s">
        <v>39</v>
      </c>
      <c r="C67" s="26"/>
      <c r="D67" s="27">
        <f>D68</f>
        <v>0.14</v>
      </c>
      <c r="E67" s="13">
        <f t="shared" si="2"/>
        <v>1.6800000000000002</v>
      </c>
    </row>
    <row r="68" spans="1:5" ht="38.25">
      <c r="A68" s="14" t="s">
        <v>40</v>
      </c>
      <c r="B68" s="18" t="s">
        <v>107</v>
      </c>
      <c r="C68" s="16" t="s">
        <v>41</v>
      </c>
      <c r="D68" s="17">
        <v>0.14</v>
      </c>
      <c r="E68" s="17">
        <f t="shared" si="2"/>
        <v>1.6800000000000002</v>
      </c>
    </row>
    <row r="69" spans="1:5" ht="15.75">
      <c r="A69" s="24" t="s">
        <v>42</v>
      </c>
      <c r="B69" s="21" t="s">
        <v>43</v>
      </c>
      <c r="C69" s="28"/>
      <c r="D69" s="13">
        <f>D70</f>
        <v>3</v>
      </c>
      <c r="E69" s="13">
        <f t="shared" si="2"/>
        <v>36</v>
      </c>
    </row>
    <row r="70" spans="1:5" ht="12.75">
      <c r="A70" s="29"/>
      <c r="B70" s="30" t="s">
        <v>76</v>
      </c>
      <c r="C70" s="63" t="s">
        <v>44</v>
      </c>
      <c r="D70" s="59">
        <v>3</v>
      </c>
      <c r="E70" s="59">
        <f t="shared" si="2"/>
        <v>36</v>
      </c>
    </row>
    <row r="71" spans="1:5" ht="76.5">
      <c r="A71" s="31"/>
      <c r="B71" s="32" t="s">
        <v>99</v>
      </c>
      <c r="C71" s="64"/>
      <c r="D71" s="60"/>
      <c r="E71" s="60"/>
    </row>
    <row r="72" spans="1:5" ht="76.5">
      <c r="A72" s="31"/>
      <c r="B72" s="32" t="s">
        <v>100</v>
      </c>
      <c r="C72" s="64"/>
      <c r="D72" s="60"/>
      <c r="E72" s="60"/>
    </row>
    <row r="73" spans="1:5" ht="102">
      <c r="A73" s="31"/>
      <c r="B73" s="32" t="s">
        <v>108</v>
      </c>
      <c r="C73" s="64"/>
      <c r="D73" s="60"/>
      <c r="E73" s="60"/>
    </row>
    <row r="74" spans="1:5" ht="56.25" customHeight="1">
      <c r="A74" s="26"/>
      <c r="B74" s="33" t="s">
        <v>45</v>
      </c>
      <c r="C74" s="68"/>
      <c r="D74" s="69"/>
      <c r="E74" s="69"/>
    </row>
    <row r="75" spans="1:5" ht="15.75">
      <c r="A75" s="34" t="s">
        <v>46</v>
      </c>
      <c r="B75" s="35" t="s">
        <v>47</v>
      </c>
      <c r="C75" s="36"/>
      <c r="D75" s="10">
        <f>D76+D86</f>
        <v>8.18</v>
      </c>
      <c r="E75" s="10">
        <f>D75*12</f>
        <v>98.16</v>
      </c>
    </row>
    <row r="76" spans="1:5" ht="15.75">
      <c r="A76" s="11" t="s">
        <v>48</v>
      </c>
      <c r="B76" s="21" t="s">
        <v>49</v>
      </c>
      <c r="C76" s="37" t="s">
        <v>93</v>
      </c>
      <c r="D76" s="13">
        <f>D77+D84+D85</f>
        <v>5.79</v>
      </c>
      <c r="E76" s="13">
        <f>D76*12</f>
        <v>69.48</v>
      </c>
    </row>
    <row r="77" spans="1:5" ht="102">
      <c r="A77" s="39" t="s">
        <v>50</v>
      </c>
      <c r="B77" s="40" t="s">
        <v>101</v>
      </c>
      <c r="C77" s="70"/>
      <c r="D77" s="59">
        <v>3.28</v>
      </c>
      <c r="E77" s="59">
        <f>D77*12</f>
        <v>39.36</v>
      </c>
    </row>
    <row r="78" spans="1:5" ht="25.5">
      <c r="A78" s="39" t="s">
        <v>51</v>
      </c>
      <c r="B78" s="40" t="s">
        <v>77</v>
      </c>
      <c r="C78" s="71"/>
      <c r="D78" s="60"/>
      <c r="E78" s="60"/>
    </row>
    <row r="79" spans="1:5" ht="25.5">
      <c r="A79" s="39" t="s">
        <v>52</v>
      </c>
      <c r="B79" s="41" t="s">
        <v>78</v>
      </c>
      <c r="C79" s="71"/>
      <c r="D79" s="60"/>
      <c r="E79" s="60"/>
    </row>
    <row r="80" spans="1:5" ht="51">
      <c r="A80" s="39" t="s">
        <v>53</v>
      </c>
      <c r="B80" s="41" t="s">
        <v>79</v>
      </c>
      <c r="C80" s="71"/>
      <c r="D80" s="60"/>
      <c r="E80" s="60"/>
    </row>
    <row r="81" spans="1:5" ht="51">
      <c r="A81" s="39" t="s">
        <v>54</v>
      </c>
      <c r="B81" s="12" t="s">
        <v>80</v>
      </c>
      <c r="C81" s="71"/>
      <c r="D81" s="60"/>
      <c r="E81" s="60"/>
    </row>
    <row r="82" spans="1:5" ht="114.75">
      <c r="A82" s="39" t="s">
        <v>55</v>
      </c>
      <c r="B82" s="42" t="s">
        <v>109</v>
      </c>
      <c r="C82" s="71"/>
      <c r="D82" s="60"/>
      <c r="E82" s="60"/>
    </row>
    <row r="83" spans="1:5" ht="12.75">
      <c r="A83" s="39" t="s">
        <v>56</v>
      </c>
      <c r="B83" s="41" t="s">
        <v>81</v>
      </c>
      <c r="C83" s="72"/>
      <c r="D83" s="69"/>
      <c r="E83" s="69"/>
    </row>
    <row r="84" spans="1:5" ht="38.25">
      <c r="A84" s="39" t="s">
        <v>57</v>
      </c>
      <c r="B84" s="40" t="s">
        <v>82</v>
      </c>
      <c r="C84" s="20"/>
      <c r="D84" s="17">
        <v>0.65</v>
      </c>
      <c r="E84" s="17">
        <f aca="true" t="shared" si="3" ref="E84:E93">D84*12</f>
        <v>7.800000000000001</v>
      </c>
    </row>
    <row r="85" spans="1:5" ht="25.5">
      <c r="A85" s="39" t="s">
        <v>58</v>
      </c>
      <c r="B85" s="21" t="s">
        <v>84</v>
      </c>
      <c r="C85" s="20"/>
      <c r="D85" s="17">
        <v>1.86</v>
      </c>
      <c r="E85" s="17">
        <f t="shared" si="3"/>
        <v>22.32</v>
      </c>
    </row>
    <row r="86" spans="1:5" ht="15.75">
      <c r="A86" s="11" t="s">
        <v>59</v>
      </c>
      <c r="B86" s="21" t="s">
        <v>60</v>
      </c>
      <c r="C86" s="37" t="s">
        <v>93</v>
      </c>
      <c r="D86" s="13">
        <f>D87+D88+D89+D90+D91</f>
        <v>2.39</v>
      </c>
      <c r="E86" s="13">
        <f t="shared" si="3"/>
        <v>28.68</v>
      </c>
    </row>
    <row r="87" spans="1:5" ht="81" customHeight="1">
      <c r="A87" s="39" t="s">
        <v>61</v>
      </c>
      <c r="B87" s="21" t="s">
        <v>102</v>
      </c>
      <c r="C87" s="20"/>
      <c r="D87" s="17">
        <v>0.98</v>
      </c>
      <c r="E87" s="17">
        <f t="shared" si="3"/>
        <v>11.76</v>
      </c>
    </row>
    <row r="88" spans="1:5" ht="51">
      <c r="A88" s="39" t="s">
        <v>62</v>
      </c>
      <c r="B88" s="19" t="s">
        <v>85</v>
      </c>
      <c r="C88" s="20"/>
      <c r="D88" s="17">
        <v>0.33</v>
      </c>
      <c r="E88" s="17">
        <f t="shared" si="3"/>
        <v>3.96</v>
      </c>
    </row>
    <row r="89" spans="1:5" ht="25.5">
      <c r="A89" s="39" t="s">
        <v>63</v>
      </c>
      <c r="B89" s="21" t="s">
        <v>86</v>
      </c>
      <c r="C89" s="20"/>
      <c r="D89" s="17">
        <v>0.21</v>
      </c>
      <c r="E89" s="17">
        <f t="shared" si="3"/>
        <v>2.52</v>
      </c>
    </row>
    <row r="90" spans="1:5" ht="38.25">
      <c r="A90" s="39" t="s">
        <v>64</v>
      </c>
      <c r="B90" s="21" t="s">
        <v>87</v>
      </c>
      <c r="C90" s="20"/>
      <c r="D90" s="17">
        <v>0.66</v>
      </c>
      <c r="E90" s="17">
        <f t="shared" si="3"/>
        <v>7.92</v>
      </c>
    </row>
    <row r="91" spans="1:5" ht="51">
      <c r="A91" s="39" t="s">
        <v>65</v>
      </c>
      <c r="B91" s="21" t="s">
        <v>88</v>
      </c>
      <c r="C91" s="44"/>
      <c r="D91" s="17">
        <v>0.21</v>
      </c>
      <c r="E91" s="17">
        <f t="shared" si="3"/>
        <v>2.52</v>
      </c>
    </row>
    <row r="92" spans="1:5" ht="25.5">
      <c r="A92" s="11" t="s">
        <v>66</v>
      </c>
      <c r="B92" s="21" t="s">
        <v>67</v>
      </c>
      <c r="C92" s="44"/>
      <c r="D92" s="13">
        <f>D93</f>
        <v>0.39</v>
      </c>
      <c r="E92" s="13">
        <f t="shared" si="3"/>
        <v>4.68</v>
      </c>
    </row>
    <row r="93" spans="1:5" ht="15.75">
      <c r="A93" s="14" t="s">
        <v>68</v>
      </c>
      <c r="B93" s="45" t="s">
        <v>69</v>
      </c>
      <c r="C93" s="46" t="s">
        <v>70</v>
      </c>
      <c r="D93" s="17">
        <v>0.39</v>
      </c>
      <c r="E93" s="17">
        <f t="shared" si="3"/>
        <v>4.68</v>
      </c>
    </row>
    <row r="94" spans="1:5" ht="15.75">
      <c r="A94" s="11">
        <v>4</v>
      </c>
      <c r="B94" s="57" t="s">
        <v>134</v>
      </c>
      <c r="C94" s="46" t="s">
        <v>70</v>
      </c>
      <c r="D94" s="17">
        <v>1.29</v>
      </c>
      <c r="E94" s="17">
        <v>1.29</v>
      </c>
    </row>
    <row r="95" spans="1:5" ht="15.75">
      <c r="A95" s="47"/>
      <c r="B95" s="48" t="s">
        <v>117</v>
      </c>
      <c r="C95" s="49"/>
      <c r="D95" s="49">
        <v>16.27</v>
      </c>
      <c r="E95" s="49">
        <v>181.02</v>
      </c>
    </row>
    <row r="96" spans="1:5" ht="36.75" customHeight="1">
      <c r="A96" s="65" t="s">
        <v>120</v>
      </c>
      <c r="B96" s="66"/>
      <c r="C96" s="66"/>
      <c r="D96" s="66"/>
      <c r="E96" s="67"/>
    </row>
    <row r="97" spans="1:5" ht="27">
      <c r="A97" s="54" t="s">
        <v>4</v>
      </c>
      <c r="B97" s="8" t="s">
        <v>5</v>
      </c>
      <c r="C97" s="9"/>
      <c r="D97" s="10">
        <f>D98+D102+D105+D107</f>
        <v>4.95</v>
      </c>
      <c r="E97" s="10">
        <f aca="true" t="shared" si="4" ref="E97:E108">D97*12</f>
        <v>59.400000000000006</v>
      </c>
    </row>
    <row r="98" spans="1:5" ht="127.5">
      <c r="A98" s="11" t="s">
        <v>6</v>
      </c>
      <c r="B98" s="12" t="s">
        <v>7</v>
      </c>
      <c r="C98" s="9" t="s">
        <v>8</v>
      </c>
      <c r="D98" s="13">
        <f>D99+D100+D101</f>
        <v>1.6000000000000003</v>
      </c>
      <c r="E98" s="13">
        <f t="shared" si="4"/>
        <v>19.200000000000003</v>
      </c>
    </row>
    <row r="99" spans="1:5" ht="51">
      <c r="A99" s="14" t="s">
        <v>9</v>
      </c>
      <c r="B99" s="15" t="s">
        <v>71</v>
      </c>
      <c r="C99" s="16" t="s">
        <v>10</v>
      </c>
      <c r="D99" s="17">
        <v>0.68</v>
      </c>
      <c r="E99" s="17">
        <f t="shared" si="4"/>
        <v>8.16</v>
      </c>
    </row>
    <row r="100" spans="1:5" ht="63.75">
      <c r="A100" s="14" t="s">
        <v>11</v>
      </c>
      <c r="B100" s="19" t="s">
        <v>116</v>
      </c>
      <c r="C100" s="9" t="s">
        <v>15</v>
      </c>
      <c r="D100" s="17">
        <v>0.81</v>
      </c>
      <c r="E100" s="17">
        <f t="shared" si="4"/>
        <v>9.72</v>
      </c>
    </row>
    <row r="101" spans="1:5" ht="76.5">
      <c r="A101" s="14" t="s">
        <v>14</v>
      </c>
      <c r="B101" s="19" t="s">
        <v>98</v>
      </c>
      <c r="C101" s="9" t="s">
        <v>23</v>
      </c>
      <c r="D101" s="17">
        <v>0.11</v>
      </c>
      <c r="E101" s="17">
        <f t="shared" si="4"/>
        <v>1.32</v>
      </c>
    </row>
    <row r="102" spans="1:5" ht="25.5">
      <c r="A102" s="11" t="s">
        <v>27</v>
      </c>
      <c r="B102" s="12" t="s">
        <v>28</v>
      </c>
      <c r="C102" s="16"/>
      <c r="D102" s="13">
        <f>D103+D104</f>
        <v>0.21000000000000002</v>
      </c>
      <c r="E102" s="13">
        <f t="shared" si="4"/>
        <v>2.5200000000000005</v>
      </c>
    </row>
    <row r="103" spans="1:5" ht="25.5">
      <c r="A103" s="14" t="s">
        <v>29</v>
      </c>
      <c r="B103" s="22" t="s">
        <v>35</v>
      </c>
      <c r="C103" s="16" t="s">
        <v>31</v>
      </c>
      <c r="D103" s="17">
        <v>0.14</v>
      </c>
      <c r="E103" s="17">
        <f t="shared" si="4"/>
        <v>1.6800000000000002</v>
      </c>
    </row>
    <row r="104" spans="1:5" ht="25.5">
      <c r="A104" s="14" t="s">
        <v>32</v>
      </c>
      <c r="B104" s="23" t="s">
        <v>37</v>
      </c>
      <c r="C104" s="9" t="s">
        <v>31</v>
      </c>
      <c r="D104" s="17">
        <v>0.07</v>
      </c>
      <c r="E104" s="17">
        <f t="shared" si="4"/>
        <v>0.8400000000000001</v>
      </c>
    </row>
    <row r="105" spans="1:5" ht="25.5">
      <c r="A105" s="24" t="s">
        <v>38</v>
      </c>
      <c r="B105" s="25" t="s">
        <v>39</v>
      </c>
      <c r="C105" s="26"/>
      <c r="D105" s="27">
        <f>D106</f>
        <v>0.14</v>
      </c>
      <c r="E105" s="13">
        <f t="shared" si="4"/>
        <v>1.6800000000000002</v>
      </c>
    </row>
    <row r="106" spans="1:5" ht="25.5">
      <c r="A106" s="14" t="s">
        <v>40</v>
      </c>
      <c r="B106" s="18" t="s">
        <v>97</v>
      </c>
      <c r="C106" s="16" t="s">
        <v>41</v>
      </c>
      <c r="D106" s="17">
        <v>0.14</v>
      </c>
      <c r="E106" s="17">
        <f t="shared" si="4"/>
        <v>1.6800000000000002</v>
      </c>
    </row>
    <row r="107" spans="1:5" ht="15.75">
      <c r="A107" s="24" t="s">
        <v>42</v>
      </c>
      <c r="B107" s="21" t="s">
        <v>43</v>
      </c>
      <c r="C107" s="28"/>
      <c r="D107" s="13">
        <f>D108</f>
        <v>3</v>
      </c>
      <c r="E107" s="13">
        <f t="shared" si="4"/>
        <v>36</v>
      </c>
    </row>
    <row r="108" spans="1:5" ht="12.75">
      <c r="A108" s="29"/>
      <c r="B108" s="30" t="s">
        <v>76</v>
      </c>
      <c r="C108" s="63" t="s">
        <v>44</v>
      </c>
      <c r="D108" s="59">
        <v>3</v>
      </c>
      <c r="E108" s="59">
        <f t="shared" si="4"/>
        <v>36</v>
      </c>
    </row>
    <row r="109" spans="1:5" ht="63.75">
      <c r="A109" s="31"/>
      <c r="B109" s="32" t="s">
        <v>114</v>
      </c>
      <c r="C109" s="64"/>
      <c r="D109" s="60"/>
      <c r="E109" s="60"/>
    </row>
    <row r="110" spans="1:5" ht="15.75">
      <c r="A110" s="34" t="s">
        <v>46</v>
      </c>
      <c r="B110" s="35" t="s">
        <v>94</v>
      </c>
      <c r="C110" s="36"/>
      <c r="D110" s="10">
        <f>D111+D116</f>
        <v>4.47</v>
      </c>
      <c r="E110" s="10">
        <f>D110*12</f>
        <v>53.64</v>
      </c>
    </row>
    <row r="111" spans="1:5" ht="15.75">
      <c r="A111" s="11" t="s">
        <v>48</v>
      </c>
      <c r="B111" s="21" t="s">
        <v>96</v>
      </c>
      <c r="C111" s="37" t="s">
        <v>93</v>
      </c>
      <c r="D111" s="13">
        <f>D112</f>
        <v>3.28</v>
      </c>
      <c r="E111" s="13">
        <f>D111*12</f>
        <v>39.36</v>
      </c>
    </row>
    <row r="112" spans="1:5" ht="102">
      <c r="A112" s="39" t="s">
        <v>50</v>
      </c>
      <c r="B112" s="40" t="s">
        <v>101</v>
      </c>
      <c r="C112" s="70"/>
      <c r="D112" s="59">
        <v>3.28</v>
      </c>
      <c r="E112" s="59">
        <f>D112*12</f>
        <v>39.36</v>
      </c>
    </row>
    <row r="113" spans="1:5" ht="25.5">
      <c r="A113" s="39" t="s">
        <v>51</v>
      </c>
      <c r="B113" s="40" t="s">
        <v>77</v>
      </c>
      <c r="C113" s="71"/>
      <c r="D113" s="60"/>
      <c r="E113" s="60"/>
    </row>
    <row r="114" spans="1:5" ht="25.5">
      <c r="A114" s="39" t="s">
        <v>52</v>
      </c>
      <c r="B114" s="41" t="s">
        <v>78</v>
      </c>
      <c r="C114" s="71"/>
      <c r="D114" s="60"/>
      <c r="E114" s="60"/>
    </row>
    <row r="115" spans="1:5" ht="51">
      <c r="A115" s="39" t="s">
        <v>53</v>
      </c>
      <c r="B115" s="41" t="s">
        <v>79</v>
      </c>
      <c r="C115" s="71"/>
      <c r="D115" s="60"/>
      <c r="E115" s="60"/>
    </row>
    <row r="116" spans="1:5" ht="15.75">
      <c r="A116" s="11" t="s">
        <v>59</v>
      </c>
      <c r="B116" s="21" t="s">
        <v>95</v>
      </c>
      <c r="C116" s="37" t="s">
        <v>93</v>
      </c>
      <c r="D116" s="13">
        <f>D117+D118</f>
        <v>1.19</v>
      </c>
      <c r="E116" s="13">
        <f>D116*12</f>
        <v>14.28</v>
      </c>
    </row>
    <row r="117" spans="1:5" ht="76.5">
      <c r="A117" s="39" t="s">
        <v>61</v>
      </c>
      <c r="B117" s="21" t="s">
        <v>110</v>
      </c>
      <c r="C117" s="20"/>
      <c r="D117" s="17">
        <v>0.98</v>
      </c>
      <c r="E117" s="17">
        <f>D117*12</f>
        <v>11.76</v>
      </c>
    </row>
    <row r="118" spans="1:5" ht="51">
      <c r="A118" s="39" t="s">
        <v>62</v>
      </c>
      <c r="B118" s="21" t="s">
        <v>88</v>
      </c>
      <c r="C118" s="44"/>
      <c r="D118" s="17">
        <v>0.21</v>
      </c>
      <c r="E118" s="17">
        <f>D118*12</f>
        <v>2.52</v>
      </c>
    </row>
    <row r="119" spans="1:5" ht="25.5">
      <c r="A119" s="11" t="s">
        <v>66</v>
      </c>
      <c r="B119" s="21" t="s">
        <v>67</v>
      </c>
      <c r="C119" s="44"/>
      <c r="D119" s="13">
        <f>D120</f>
        <v>0.39</v>
      </c>
      <c r="E119" s="13">
        <f>D119*12</f>
        <v>4.68</v>
      </c>
    </row>
    <row r="120" spans="1:5" ht="15.75">
      <c r="A120" s="14" t="s">
        <v>68</v>
      </c>
      <c r="B120" s="45" t="s">
        <v>69</v>
      </c>
      <c r="C120" s="46" t="s">
        <v>70</v>
      </c>
      <c r="D120" s="17">
        <v>0.39</v>
      </c>
      <c r="E120" s="17">
        <f>D120*12</f>
        <v>4.68</v>
      </c>
    </row>
    <row r="121" spans="1:5" ht="15.75">
      <c r="A121" s="11">
        <v>4</v>
      </c>
      <c r="B121" s="57" t="s">
        <v>134</v>
      </c>
      <c r="C121" s="46" t="s">
        <v>70</v>
      </c>
      <c r="D121" s="17">
        <v>1.29</v>
      </c>
      <c r="E121" s="17">
        <v>1.29</v>
      </c>
    </row>
    <row r="122" spans="1:5" ht="15.75">
      <c r="A122" s="47"/>
      <c r="B122" s="48" t="s">
        <v>117</v>
      </c>
      <c r="C122" s="49"/>
      <c r="D122" s="49">
        <v>11.1</v>
      </c>
      <c r="E122" s="49">
        <v>119.01</v>
      </c>
    </row>
    <row r="123" spans="1:5" ht="42.75" customHeight="1">
      <c r="A123" s="65" t="s">
        <v>121</v>
      </c>
      <c r="B123" s="66"/>
      <c r="C123" s="66"/>
      <c r="D123" s="66"/>
      <c r="E123" s="67"/>
    </row>
    <row r="124" spans="1:5" ht="27">
      <c r="A124" s="54" t="s">
        <v>4</v>
      </c>
      <c r="B124" s="8" t="s">
        <v>5</v>
      </c>
      <c r="C124" s="9"/>
      <c r="D124" s="10">
        <f>D125+D131+D134+D136</f>
        <v>5.82</v>
      </c>
      <c r="E124" s="10">
        <f aca="true" t="shared" si="5" ref="E124:E137">D124*12</f>
        <v>69.84</v>
      </c>
    </row>
    <row r="125" spans="1:5" ht="127.5">
      <c r="A125" s="11" t="s">
        <v>6</v>
      </c>
      <c r="B125" s="12" t="s">
        <v>7</v>
      </c>
      <c r="C125" s="9" t="s">
        <v>8</v>
      </c>
      <c r="D125" s="13">
        <f>D126+D127+D128+D129+D130</f>
        <v>2.47</v>
      </c>
      <c r="E125" s="13">
        <f t="shared" si="5"/>
        <v>29.64</v>
      </c>
    </row>
    <row r="126" spans="1:5" ht="51">
      <c r="A126" s="14" t="s">
        <v>9</v>
      </c>
      <c r="B126" s="15" t="s">
        <v>71</v>
      </c>
      <c r="C126" s="16" t="s">
        <v>10</v>
      </c>
      <c r="D126" s="17">
        <v>0.68</v>
      </c>
      <c r="E126" s="17">
        <f t="shared" si="5"/>
        <v>8.16</v>
      </c>
    </row>
    <row r="127" spans="1:5" ht="63.75">
      <c r="A127" s="14" t="s">
        <v>11</v>
      </c>
      <c r="B127" s="19" t="s">
        <v>115</v>
      </c>
      <c r="C127" s="9" t="s">
        <v>15</v>
      </c>
      <c r="D127" s="17">
        <v>0.81</v>
      </c>
      <c r="E127" s="17">
        <f t="shared" si="5"/>
        <v>9.72</v>
      </c>
    </row>
    <row r="128" spans="1:5" ht="51">
      <c r="A128" s="14" t="s">
        <v>14</v>
      </c>
      <c r="B128" s="15" t="s">
        <v>72</v>
      </c>
      <c r="C128" s="9" t="s">
        <v>17</v>
      </c>
      <c r="D128" s="17">
        <v>0.45</v>
      </c>
      <c r="E128" s="17">
        <f t="shared" si="5"/>
        <v>5.4</v>
      </c>
    </row>
    <row r="129" spans="1:5" ht="51">
      <c r="A129" s="14" t="s">
        <v>16</v>
      </c>
      <c r="B129" s="15" t="s">
        <v>73</v>
      </c>
      <c r="C129" s="9" t="s">
        <v>19</v>
      </c>
      <c r="D129" s="17">
        <v>0.42</v>
      </c>
      <c r="E129" s="17">
        <f t="shared" si="5"/>
        <v>5.04</v>
      </c>
    </row>
    <row r="130" spans="1:5" ht="76.5">
      <c r="A130" s="14" t="s">
        <v>18</v>
      </c>
      <c r="B130" s="19" t="s">
        <v>98</v>
      </c>
      <c r="C130" s="9" t="s">
        <v>23</v>
      </c>
      <c r="D130" s="17">
        <v>0.11</v>
      </c>
      <c r="E130" s="17">
        <f t="shared" si="5"/>
        <v>1.32</v>
      </c>
    </row>
    <row r="131" spans="1:5" ht="25.5">
      <c r="A131" s="11" t="s">
        <v>27</v>
      </c>
      <c r="B131" s="12" t="s">
        <v>28</v>
      </c>
      <c r="C131" s="16"/>
      <c r="D131" s="13">
        <f>D132+D133</f>
        <v>0.21000000000000002</v>
      </c>
      <c r="E131" s="13">
        <f t="shared" si="5"/>
        <v>2.5200000000000005</v>
      </c>
    </row>
    <row r="132" spans="1:5" ht="25.5">
      <c r="A132" s="14" t="s">
        <v>29</v>
      </c>
      <c r="B132" s="22" t="s">
        <v>106</v>
      </c>
      <c r="C132" s="16" t="s">
        <v>31</v>
      </c>
      <c r="D132" s="17">
        <v>0.14</v>
      </c>
      <c r="E132" s="17">
        <f t="shared" si="5"/>
        <v>1.6800000000000002</v>
      </c>
    </row>
    <row r="133" spans="1:5" ht="25.5">
      <c r="A133" s="14" t="s">
        <v>32</v>
      </c>
      <c r="B133" s="23" t="s">
        <v>37</v>
      </c>
      <c r="C133" s="9" t="s">
        <v>31</v>
      </c>
      <c r="D133" s="17">
        <v>0.07</v>
      </c>
      <c r="E133" s="17">
        <f t="shared" si="5"/>
        <v>0.8400000000000001</v>
      </c>
    </row>
    <row r="134" spans="1:5" ht="25.5">
      <c r="A134" s="24" t="s">
        <v>38</v>
      </c>
      <c r="B134" s="25" t="s">
        <v>39</v>
      </c>
      <c r="C134" s="26"/>
      <c r="D134" s="27">
        <f>D135</f>
        <v>0.14</v>
      </c>
      <c r="E134" s="13">
        <f t="shared" si="5"/>
        <v>1.6800000000000002</v>
      </c>
    </row>
    <row r="135" spans="1:5" ht="25.5">
      <c r="A135" s="14" t="s">
        <v>40</v>
      </c>
      <c r="B135" s="18" t="s">
        <v>92</v>
      </c>
      <c r="C135" s="16" t="s">
        <v>41</v>
      </c>
      <c r="D135" s="17">
        <v>0.14</v>
      </c>
      <c r="E135" s="17">
        <f t="shared" si="5"/>
        <v>1.6800000000000002</v>
      </c>
    </row>
    <row r="136" spans="1:5" ht="15.75">
      <c r="A136" s="24" t="s">
        <v>42</v>
      </c>
      <c r="B136" s="21" t="s">
        <v>43</v>
      </c>
      <c r="C136" s="28"/>
      <c r="D136" s="13">
        <f>D137</f>
        <v>3</v>
      </c>
      <c r="E136" s="13">
        <f t="shared" si="5"/>
        <v>36</v>
      </c>
    </row>
    <row r="137" spans="1:5" ht="12.75">
      <c r="A137" s="29"/>
      <c r="B137" s="30" t="s">
        <v>76</v>
      </c>
      <c r="C137" s="63" t="s">
        <v>44</v>
      </c>
      <c r="D137" s="59">
        <v>3</v>
      </c>
      <c r="E137" s="59">
        <f t="shared" si="5"/>
        <v>36</v>
      </c>
    </row>
    <row r="138" spans="1:5" ht="63.75">
      <c r="A138" s="31"/>
      <c r="B138" s="32" t="s">
        <v>114</v>
      </c>
      <c r="C138" s="64"/>
      <c r="D138" s="60"/>
      <c r="E138" s="60"/>
    </row>
    <row r="139" spans="1:5" ht="76.5">
      <c r="A139" s="31"/>
      <c r="B139" s="32" t="s">
        <v>100</v>
      </c>
      <c r="C139" s="64"/>
      <c r="D139" s="60"/>
      <c r="E139" s="60"/>
    </row>
    <row r="140" spans="1:5" ht="51">
      <c r="A140" s="26"/>
      <c r="B140" s="33" t="s">
        <v>111</v>
      </c>
      <c r="C140" s="68"/>
      <c r="D140" s="69"/>
      <c r="E140" s="69"/>
    </row>
    <row r="141" spans="1:5" ht="15.75">
      <c r="A141" s="34" t="s">
        <v>46</v>
      </c>
      <c r="B141" s="35" t="s">
        <v>94</v>
      </c>
      <c r="C141" s="36"/>
      <c r="D141" s="10">
        <f>D142+D147</f>
        <v>5.01</v>
      </c>
      <c r="E141" s="10">
        <f>D141*12</f>
        <v>60.12</v>
      </c>
    </row>
    <row r="142" spans="1:5" ht="15.75">
      <c r="A142" s="11" t="s">
        <v>48</v>
      </c>
      <c r="B142" s="21" t="s">
        <v>96</v>
      </c>
      <c r="C142" s="37" t="s">
        <v>93</v>
      </c>
      <c r="D142" s="13">
        <f>D143</f>
        <v>3.28</v>
      </c>
      <c r="E142" s="13">
        <f>D142*12</f>
        <v>39.36</v>
      </c>
    </row>
    <row r="143" spans="1:5" ht="102">
      <c r="A143" s="39" t="s">
        <v>50</v>
      </c>
      <c r="B143" s="40" t="s">
        <v>101</v>
      </c>
      <c r="C143" s="70"/>
      <c r="D143" s="59">
        <v>3.28</v>
      </c>
      <c r="E143" s="59">
        <f>D143*12</f>
        <v>39.36</v>
      </c>
    </row>
    <row r="144" spans="1:5" ht="25.5">
      <c r="A144" s="39" t="s">
        <v>51</v>
      </c>
      <c r="B144" s="40" t="s">
        <v>77</v>
      </c>
      <c r="C144" s="71"/>
      <c r="D144" s="60"/>
      <c r="E144" s="60"/>
    </row>
    <row r="145" spans="1:5" ht="25.5">
      <c r="A145" s="39" t="s">
        <v>52</v>
      </c>
      <c r="B145" s="41" t="s">
        <v>78</v>
      </c>
      <c r="C145" s="71"/>
      <c r="D145" s="60"/>
      <c r="E145" s="60"/>
    </row>
    <row r="146" spans="1:5" ht="51">
      <c r="A146" s="39" t="s">
        <v>53</v>
      </c>
      <c r="B146" s="41" t="s">
        <v>79</v>
      </c>
      <c r="C146" s="71"/>
      <c r="D146" s="60"/>
      <c r="E146" s="60"/>
    </row>
    <row r="147" spans="1:5" ht="15.75">
      <c r="A147" s="11" t="s">
        <v>59</v>
      </c>
      <c r="B147" s="21" t="s">
        <v>95</v>
      </c>
      <c r="C147" s="37" t="s">
        <v>93</v>
      </c>
      <c r="D147" s="13">
        <f>D148+D149+D150+D151</f>
        <v>1.73</v>
      </c>
      <c r="E147" s="13">
        <f aca="true" t="shared" si="6" ref="E147:E153">D147*12</f>
        <v>20.759999999999998</v>
      </c>
    </row>
    <row r="148" spans="1:5" ht="76.5">
      <c r="A148" s="39" t="s">
        <v>61</v>
      </c>
      <c r="B148" s="21" t="s">
        <v>110</v>
      </c>
      <c r="C148" s="20"/>
      <c r="D148" s="17">
        <v>0.98</v>
      </c>
      <c r="E148" s="17">
        <v>11.76</v>
      </c>
    </row>
    <row r="149" spans="1:5" ht="51">
      <c r="A149" s="39" t="s">
        <v>62</v>
      </c>
      <c r="B149" s="19" t="s">
        <v>85</v>
      </c>
      <c r="C149" s="20"/>
      <c r="D149" s="17">
        <v>0.33</v>
      </c>
      <c r="E149" s="17">
        <f t="shared" si="6"/>
        <v>3.96</v>
      </c>
    </row>
    <row r="150" spans="1:5" ht="25.5">
      <c r="A150" s="39" t="s">
        <v>63</v>
      </c>
      <c r="B150" s="21" t="s">
        <v>86</v>
      </c>
      <c r="C150" s="20"/>
      <c r="D150" s="17">
        <v>0.21</v>
      </c>
      <c r="E150" s="17">
        <f t="shared" si="6"/>
        <v>2.52</v>
      </c>
    </row>
    <row r="151" spans="1:5" ht="51">
      <c r="A151" s="39" t="s">
        <v>64</v>
      </c>
      <c r="B151" s="21" t="s">
        <v>88</v>
      </c>
      <c r="C151" s="44"/>
      <c r="D151" s="17">
        <v>0.21</v>
      </c>
      <c r="E151" s="17">
        <f t="shared" si="6"/>
        <v>2.52</v>
      </c>
    </row>
    <row r="152" spans="1:5" ht="25.5">
      <c r="A152" s="11" t="s">
        <v>66</v>
      </c>
      <c r="B152" s="21" t="s">
        <v>67</v>
      </c>
      <c r="C152" s="44"/>
      <c r="D152" s="13">
        <f>D153</f>
        <v>0.39</v>
      </c>
      <c r="E152" s="13">
        <f t="shared" si="6"/>
        <v>4.68</v>
      </c>
    </row>
    <row r="153" spans="1:5" ht="15.75">
      <c r="A153" s="14" t="s">
        <v>68</v>
      </c>
      <c r="B153" s="45" t="s">
        <v>69</v>
      </c>
      <c r="C153" s="46" t="s">
        <v>70</v>
      </c>
      <c r="D153" s="17">
        <v>0.39</v>
      </c>
      <c r="E153" s="17">
        <f t="shared" si="6"/>
        <v>4.68</v>
      </c>
    </row>
    <row r="154" spans="1:5" ht="15.75">
      <c r="A154" s="11">
        <v>4</v>
      </c>
      <c r="B154" s="57" t="s">
        <v>134</v>
      </c>
      <c r="C154" s="46" t="s">
        <v>70</v>
      </c>
      <c r="D154" s="17">
        <v>1.29</v>
      </c>
      <c r="E154" s="17">
        <v>1.29</v>
      </c>
    </row>
    <row r="155" spans="1:5" ht="15.75">
      <c r="A155" s="47"/>
      <c r="B155" s="48" t="s">
        <v>117</v>
      </c>
      <c r="C155" s="49"/>
      <c r="D155" s="49">
        <v>12.51</v>
      </c>
      <c r="E155" s="49">
        <v>135.98</v>
      </c>
    </row>
    <row r="156" spans="1:5" ht="40.5" customHeight="1">
      <c r="A156" s="65" t="s">
        <v>122</v>
      </c>
      <c r="B156" s="66"/>
      <c r="C156" s="66"/>
      <c r="D156" s="66"/>
      <c r="E156" s="67"/>
    </row>
    <row r="157" spans="1:5" ht="27">
      <c r="A157" s="54" t="s">
        <v>4</v>
      </c>
      <c r="B157" s="8" t="s">
        <v>5</v>
      </c>
      <c r="C157" s="9"/>
      <c r="D157" s="10">
        <f>D158+D164+D166+D168</f>
        <v>5.28</v>
      </c>
      <c r="E157" s="10">
        <f>D157*12</f>
        <v>63.36</v>
      </c>
    </row>
    <row r="158" spans="1:5" ht="127.5">
      <c r="A158" s="11" t="s">
        <v>6</v>
      </c>
      <c r="B158" s="12" t="s">
        <v>7</v>
      </c>
      <c r="C158" s="9" t="s">
        <v>8</v>
      </c>
      <c r="D158" s="13">
        <f>D159+D163+D160+D161+D162</f>
        <v>2</v>
      </c>
      <c r="E158" s="13">
        <f aca="true" t="shared" si="7" ref="E158:E168">D158*12</f>
        <v>24</v>
      </c>
    </row>
    <row r="159" spans="1:5" ht="51">
      <c r="A159" s="14" t="s">
        <v>9</v>
      </c>
      <c r="B159" s="15" t="s">
        <v>71</v>
      </c>
      <c r="C159" s="16" t="s">
        <v>10</v>
      </c>
      <c r="D159" s="17">
        <v>0.68</v>
      </c>
      <c r="E159" s="17">
        <f t="shared" si="7"/>
        <v>8.16</v>
      </c>
    </row>
    <row r="160" spans="1:5" ht="51">
      <c r="A160" s="14" t="s">
        <v>11</v>
      </c>
      <c r="B160" s="15" t="s">
        <v>72</v>
      </c>
      <c r="C160" s="9" t="s">
        <v>17</v>
      </c>
      <c r="D160" s="17">
        <v>0.45</v>
      </c>
      <c r="E160" s="17">
        <f t="shared" si="7"/>
        <v>5.4</v>
      </c>
    </row>
    <row r="161" spans="1:5" ht="51">
      <c r="A161" s="14" t="s">
        <v>14</v>
      </c>
      <c r="B161" s="15" t="s">
        <v>73</v>
      </c>
      <c r="C161" s="9" t="s">
        <v>19</v>
      </c>
      <c r="D161" s="17">
        <v>0.42</v>
      </c>
      <c r="E161" s="17">
        <f t="shared" si="7"/>
        <v>5.04</v>
      </c>
    </row>
    <row r="162" spans="1:5" ht="76.5">
      <c r="A162" s="14" t="s">
        <v>16</v>
      </c>
      <c r="B162" s="19" t="s">
        <v>98</v>
      </c>
      <c r="C162" s="9" t="s">
        <v>23</v>
      </c>
      <c r="D162" s="17">
        <v>0.11</v>
      </c>
      <c r="E162" s="17">
        <f t="shared" si="7"/>
        <v>1.32</v>
      </c>
    </row>
    <row r="163" spans="1:5" ht="38.25">
      <c r="A163" s="14" t="s">
        <v>18</v>
      </c>
      <c r="B163" s="21" t="s">
        <v>75</v>
      </c>
      <c r="C163" s="16" t="s">
        <v>26</v>
      </c>
      <c r="D163" s="17">
        <v>0.34</v>
      </c>
      <c r="E163" s="17">
        <f t="shared" si="7"/>
        <v>4.08</v>
      </c>
    </row>
    <row r="164" spans="1:5" ht="25.5">
      <c r="A164" s="11" t="s">
        <v>27</v>
      </c>
      <c r="B164" s="12" t="s">
        <v>28</v>
      </c>
      <c r="C164" s="16"/>
      <c r="D164" s="13">
        <f>D165</f>
        <v>0.14</v>
      </c>
      <c r="E164" s="13">
        <f t="shared" si="7"/>
        <v>1.6800000000000002</v>
      </c>
    </row>
    <row r="165" spans="1:5" ht="25.5">
      <c r="A165" s="14" t="s">
        <v>29</v>
      </c>
      <c r="B165" s="22" t="s">
        <v>35</v>
      </c>
      <c r="C165" s="16" t="s">
        <v>31</v>
      </c>
      <c r="D165" s="17">
        <v>0.14</v>
      </c>
      <c r="E165" s="17">
        <f t="shared" si="7"/>
        <v>1.6800000000000002</v>
      </c>
    </row>
    <row r="166" spans="1:5" ht="25.5">
      <c r="A166" s="24" t="s">
        <v>38</v>
      </c>
      <c r="B166" s="25" t="s">
        <v>39</v>
      </c>
      <c r="C166" s="26"/>
      <c r="D166" s="27">
        <f>D167</f>
        <v>0.14</v>
      </c>
      <c r="E166" s="13">
        <f t="shared" si="7"/>
        <v>1.6800000000000002</v>
      </c>
    </row>
    <row r="167" spans="1:5" ht="25.5">
      <c r="A167" s="14" t="s">
        <v>40</v>
      </c>
      <c r="B167" s="18" t="s">
        <v>92</v>
      </c>
      <c r="C167" s="16" t="s">
        <v>41</v>
      </c>
      <c r="D167" s="17">
        <v>0.14</v>
      </c>
      <c r="E167" s="17">
        <f t="shared" si="7"/>
        <v>1.6800000000000002</v>
      </c>
    </row>
    <row r="168" spans="1:5" ht="15.75">
      <c r="A168" s="24" t="s">
        <v>42</v>
      </c>
      <c r="B168" s="21" t="s">
        <v>43</v>
      </c>
      <c r="C168" s="28"/>
      <c r="D168" s="13">
        <f>D169</f>
        <v>3</v>
      </c>
      <c r="E168" s="13">
        <f t="shared" si="7"/>
        <v>36</v>
      </c>
    </row>
    <row r="169" spans="1:5" ht="12.75">
      <c r="A169" s="29"/>
      <c r="B169" s="30" t="s">
        <v>76</v>
      </c>
      <c r="C169" s="63" t="s">
        <v>44</v>
      </c>
      <c r="D169" s="59">
        <v>3</v>
      </c>
      <c r="E169" s="59">
        <f>D169*12</f>
        <v>36</v>
      </c>
    </row>
    <row r="170" spans="1:5" ht="76.5">
      <c r="A170" s="31"/>
      <c r="B170" s="32" t="s">
        <v>100</v>
      </c>
      <c r="C170" s="64"/>
      <c r="D170" s="60"/>
      <c r="E170" s="60"/>
    </row>
    <row r="171" spans="1:5" ht="15.75">
      <c r="A171" s="34" t="s">
        <v>46</v>
      </c>
      <c r="B171" s="52" t="s">
        <v>94</v>
      </c>
      <c r="C171" s="36"/>
      <c r="D171" s="10">
        <f>D172+D178</f>
        <v>4.68</v>
      </c>
      <c r="E171" s="10">
        <f>D171*12</f>
        <v>56.16</v>
      </c>
    </row>
    <row r="172" spans="1:5" ht="15.75">
      <c r="A172" s="11" t="s">
        <v>48</v>
      </c>
      <c r="B172" s="21" t="s">
        <v>96</v>
      </c>
      <c r="C172" s="37" t="s">
        <v>93</v>
      </c>
      <c r="D172" s="13">
        <f>D173+D177</f>
        <v>3.9299999999999997</v>
      </c>
      <c r="E172" s="13">
        <f>D172*12</f>
        <v>47.16</v>
      </c>
    </row>
    <row r="173" spans="1:5" ht="102">
      <c r="A173" s="39" t="s">
        <v>50</v>
      </c>
      <c r="B173" s="40" t="s">
        <v>101</v>
      </c>
      <c r="C173" s="70"/>
      <c r="D173" s="59">
        <v>3.28</v>
      </c>
      <c r="E173" s="59">
        <f>D173*12</f>
        <v>39.36</v>
      </c>
    </row>
    <row r="174" spans="1:5" ht="25.5">
      <c r="A174" s="39" t="s">
        <v>51</v>
      </c>
      <c r="B174" s="40" t="s">
        <v>77</v>
      </c>
      <c r="C174" s="71"/>
      <c r="D174" s="60"/>
      <c r="E174" s="60"/>
    </row>
    <row r="175" spans="1:5" ht="25.5">
      <c r="A175" s="39" t="s">
        <v>52</v>
      </c>
      <c r="B175" s="41" t="s">
        <v>78</v>
      </c>
      <c r="C175" s="71"/>
      <c r="D175" s="60"/>
      <c r="E175" s="60"/>
    </row>
    <row r="176" spans="1:5" ht="51">
      <c r="A176" s="39" t="s">
        <v>53</v>
      </c>
      <c r="B176" s="41" t="s">
        <v>79</v>
      </c>
      <c r="C176" s="71"/>
      <c r="D176" s="60"/>
      <c r="E176" s="60"/>
    </row>
    <row r="177" spans="1:5" ht="25.5">
      <c r="A177" s="39" t="s">
        <v>54</v>
      </c>
      <c r="B177" s="43" t="s">
        <v>83</v>
      </c>
      <c r="C177" s="20"/>
      <c r="D177" s="17">
        <v>0.65</v>
      </c>
      <c r="E177" s="17">
        <f aca="true" t="shared" si="8" ref="E177:E183">D177*12</f>
        <v>7.800000000000001</v>
      </c>
    </row>
    <row r="178" spans="1:5" ht="15.75">
      <c r="A178" s="11" t="s">
        <v>59</v>
      </c>
      <c r="B178" s="21" t="s">
        <v>95</v>
      </c>
      <c r="C178" s="37" t="s">
        <v>93</v>
      </c>
      <c r="D178" s="13">
        <f>D179+D180+D181</f>
        <v>0.75</v>
      </c>
      <c r="E178" s="13">
        <f t="shared" si="8"/>
        <v>9</v>
      </c>
    </row>
    <row r="179" spans="1:5" ht="51">
      <c r="A179" s="39" t="s">
        <v>61</v>
      </c>
      <c r="B179" s="19" t="s">
        <v>85</v>
      </c>
      <c r="C179" s="20"/>
      <c r="D179" s="17">
        <v>0.33</v>
      </c>
      <c r="E179" s="17">
        <f t="shared" si="8"/>
        <v>3.96</v>
      </c>
    </row>
    <row r="180" spans="1:5" ht="25.5">
      <c r="A180" s="39" t="s">
        <v>62</v>
      </c>
      <c r="B180" s="21" t="s">
        <v>86</v>
      </c>
      <c r="C180" s="20"/>
      <c r="D180" s="17">
        <v>0.21</v>
      </c>
      <c r="E180" s="17">
        <f t="shared" si="8"/>
        <v>2.52</v>
      </c>
    </row>
    <row r="181" spans="1:5" ht="51">
      <c r="A181" s="39" t="s">
        <v>63</v>
      </c>
      <c r="B181" s="21" t="s">
        <v>88</v>
      </c>
      <c r="C181" s="44"/>
      <c r="D181" s="17">
        <v>0.21</v>
      </c>
      <c r="E181" s="17">
        <f t="shared" si="8"/>
        <v>2.52</v>
      </c>
    </row>
    <row r="182" spans="1:5" ht="25.5">
      <c r="A182" s="11" t="s">
        <v>66</v>
      </c>
      <c r="B182" s="21" t="s">
        <v>67</v>
      </c>
      <c r="C182" s="44"/>
      <c r="D182" s="13">
        <f>D183</f>
        <v>0.39</v>
      </c>
      <c r="E182" s="13">
        <f>D182*12</f>
        <v>4.68</v>
      </c>
    </row>
    <row r="183" spans="1:5" ht="15.75">
      <c r="A183" s="14" t="s">
        <v>68</v>
      </c>
      <c r="B183" s="45" t="s">
        <v>69</v>
      </c>
      <c r="C183" s="46" t="s">
        <v>70</v>
      </c>
      <c r="D183" s="17">
        <v>0.39</v>
      </c>
      <c r="E183" s="17">
        <f t="shared" si="8"/>
        <v>4.68</v>
      </c>
    </row>
    <row r="184" spans="1:5" ht="15.75">
      <c r="A184" s="11">
        <v>4</v>
      </c>
      <c r="B184" s="57" t="s">
        <v>135</v>
      </c>
      <c r="C184" s="46" t="s">
        <v>70</v>
      </c>
      <c r="D184" s="17">
        <v>1.29</v>
      </c>
      <c r="E184" s="17">
        <v>1.29</v>
      </c>
    </row>
    <row r="185" spans="1:5" ht="15.75">
      <c r="A185" s="47"/>
      <c r="B185" s="48" t="s">
        <v>117</v>
      </c>
      <c r="C185" s="49"/>
      <c r="D185" s="49">
        <v>11.64</v>
      </c>
      <c r="E185" s="49">
        <v>125.49</v>
      </c>
    </row>
    <row r="186" spans="1:5" ht="44.25" customHeight="1">
      <c r="A186" s="65" t="s">
        <v>123</v>
      </c>
      <c r="B186" s="66"/>
      <c r="C186" s="66"/>
      <c r="D186" s="66"/>
      <c r="E186" s="67"/>
    </row>
    <row r="187" spans="1:5" ht="27">
      <c r="A187" s="54" t="s">
        <v>4</v>
      </c>
      <c r="B187" s="8" t="s">
        <v>5</v>
      </c>
      <c r="C187" s="9"/>
      <c r="D187" s="10">
        <f>D188+D193+D195+D197</f>
        <v>4.86</v>
      </c>
      <c r="E187" s="10">
        <f>D187*12</f>
        <v>58.32000000000001</v>
      </c>
    </row>
    <row r="188" spans="1:5" ht="127.5">
      <c r="A188" s="11" t="s">
        <v>6</v>
      </c>
      <c r="B188" s="12" t="s">
        <v>7</v>
      </c>
      <c r="C188" s="9" t="s">
        <v>8</v>
      </c>
      <c r="D188" s="13">
        <f>D189+D192+D190+D191</f>
        <v>1.58</v>
      </c>
      <c r="E188" s="13">
        <f aca="true" t="shared" si="9" ref="E188:E197">D188*12</f>
        <v>18.96</v>
      </c>
    </row>
    <row r="189" spans="1:5" ht="51">
      <c r="A189" s="14" t="s">
        <v>9</v>
      </c>
      <c r="B189" s="15" t="s">
        <v>71</v>
      </c>
      <c r="C189" s="16" t="s">
        <v>10</v>
      </c>
      <c r="D189" s="17">
        <v>0.68</v>
      </c>
      <c r="E189" s="17">
        <f t="shared" si="9"/>
        <v>8.16</v>
      </c>
    </row>
    <row r="190" spans="1:5" ht="51">
      <c r="A190" s="14" t="s">
        <v>11</v>
      </c>
      <c r="B190" s="15" t="s">
        <v>72</v>
      </c>
      <c r="C190" s="9" t="s">
        <v>17</v>
      </c>
      <c r="D190" s="17">
        <v>0.45</v>
      </c>
      <c r="E190" s="17">
        <f t="shared" si="9"/>
        <v>5.4</v>
      </c>
    </row>
    <row r="191" spans="1:5" ht="76.5">
      <c r="A191" s="14" t="s">
        <v>14</v>
      </c>
      <c r="B191" s="19" t="s">
        <v>98</v>
      </c>
      <c r="C191" s="9" t="s">
        <v>23</v>
      </c>
      <c r="D191" s="17">
        <v>0.11</v>
      </c>
      <c r="E191" s="17">
        <f t="shared" si="9"/>
        <v>1.32</v>
      </c>
    </row>
    <row r="192" spans="1:5" ht="38.25">
      <c r="A192" s="14" t="s">
        <v>16</v>
      </c>
      <c r="B192" s="21" t="s">
        <v>75</v>
      </c>
      <c r="C192" s="16" t="s">
        <v>26</v>
      </c>
      <c r="D192" s="17">
        <v>0.34</v>
      </c>
      <c r="E192" s="17">
        <f t="shared" si="9"/>
        <v>4.08</v>
      </c>
    </row>
    <row r="193" spans="1:5" ht="25.5">
      <c r="A193" s="11" t="s">
        <v>27</v>
      </c>
      <c r="B193" s="12" t="s">
        <v>28</v>
      </c>
      <c r="C193" s="16"/>
      <c r="D193" s="13">
        <f>D194</f>
        <v>0.14</v>
      </c>
      <c r="E193" s="13">
        <f t="shared" si="9"/>
        <v>1.6800000000000002</v>
      </c>
    </row>
    <row r="194" spans="1:5" ht="25.5">
      <c r="A194" s="14" t="s">
        <v>29</v>
      </c>
      <c r="B194" s="22" t="s">
        <v>35</v>
      </c>
      <c r="C194" s="16" t="s">
        <v>31</v>
      </c>
      <c r="D194" s="17">
        <v>0.14</v>
      </c>
      <c r="E194" s="17">
        <f t="shared" si="9"/>
        <v>1.6800000000000002</v>
      </c>
    </row>
    <row r="195" spans="1:5" ht="25.5">
      <c r="A195" s="24" t="s">
        <v>38</v>
      </c>
      <c r="B195" s="25" t="s">
        <v>39</v>
      </c>
      <c r="C195" s="26"/>
      <c r="D195" s="27">
        <f>D196</f>
        <v>0.14</v>
      </c>
      <c r="E195" s="13">
        <f t="shared" si="9"/>
        <v>1.6800000000000002</v>
      </c>
    </row>
    <row r="196" spans="1:5" ht="25.5">
      <c r="A196" s="14" t="s">
        <v>40</v>
      </c>
      <c r="B196" s="18" t="s">
        <v>92</v>
      </c>
      <c r="C196" s="16" t="s">
        <v>41</v>
      </c>
      <c r="D196" s="17">
        <v>0.14</v>
      </c>
      <c r="E196" s="17">
        <f t="shared" si="9"/>
        <v>1.6800000000000002</v>
      </c>
    </row>
    <row r="197" spans="1:5" ht="15.75">
      <c r="A197" s="24" t="s">
        <v>42</v>
      </c>
      <c r="B197" s="21" t="s">
        <v>43</v>
      </c>
      <c r="C197" s="28"/>
      <c r="D197" s="13">
        <f>D198</f>
        <v>3</v>
      </c>
      <c r="E197" s="13">
        <f t="shared" si="9"/>
        <v>36</v>
      </c>
    </row>
    <row r="198" spans="1:5" ht="12.75">
      <c r="A198" s="29"/>
      <c r="B198" s="30" t="s">
        <v>76</v>
      </c>
      <c r="C198" s="63" t="s">
        <v>44</v>
      </c>
      <c r="D198" s="59">
        <v>3</v>
      </c>
      <c r="E198" s="59">
        <f>D198*12</f>
        <v>36</v>
      </c>
    </row>
    <row r="199" spans="1:5" ht="38.25" customHeight="1">
      <c r="A199" s="31"/>
      <c r="B199" s="32" t="s">
        <v>112</v>
      </c>
      <c r="C199" s="64"/>
      <c r="D199" s="60"/>
      <c r="E199" s="60"/>
    </row>
    <row r="200" spans="1:5" ht="15.75">
      <c r="A200" s="34" t="s">
        <v>46</v>
      </c>
      <c r="B200" s="52" t="s">
        <v>94</v>
      </c>
      <c r="C200" s="36"/>
      <c r="D200" s="10">
        <f>D201+D207</f>
        <v>4.47</v>
      </c>
      <c r="E200" s="10">
        <f>D200*12</f>
        <v>53.64</v>
      </c>
    </row>
    <row r="201" spans="1:5" ht="15.75">
      <c r="A201" s="11" t="s">
        <v>48</v>
      </c>
      <c r="B201" s="21" t="s">
        <v>96</v>
      </c>
      <c r="C201" s="37" t="s">
        <v>93</v>
      </c>
      <c r="D201" s="13">
        <f>D202+D206</f>
        <v>3.9299999999999997</v>
      </c>
      <c r="E201" s="13">
        <f>D201*12</f>
        <v>47.16</v>
      </c>
    </row>
    <row r="202" spans="1:5" ht="102">
      <c r="A202" s="39" t="s">
        <v>50</v>
      </c>
      <c r="B202" s="40" t="s">
        <v>101</v>
      </c>
      <c r="C202" s="70"/>
      <c r="D202" s="59">
        <v>3.28</v>
      </c>
      <c r="E202" s="59">
        <f>D202*12</f>
        <v>39.36</v>
      </c>
    </row>
    <row r="203" spans="1:5" ht="25.5">
      <c r="A203" s="39" t="s">
        <v>51</v>
      </c>
      <c r="B203" s="40" t="s">
        <v>77</v>
      </c>
      <c r="C203" s="71"/>
      <c r="D203" s="60"/>
      <c r="E203" s="60"/>
    </row>
    <row r="204" spans="1:5" ht="25.5">
      <c r="A204" s="39" t="s">
        <v>52</v>
      </c>
      <c r="B204" s="41" t="s">
        <v>78</v>
      </c>
      <c r="C204" s="71"/>
      <c r="D204" s="60"/>
      <c r="E204" s="60"/>
    </row>
    <row r="205" spans="1:5" ht="51">
      <c r="A205" s="39" t="s">
        <v>53</v>
      </c>
      <c r="B205" s="41" t="s">
        <v>79</v>
      </c>
      <c r="C205" s="71"/>
      <c r="D205" s="60"/>
      <c r="E205" s="60"/>
    </row>
    <row r="206" spans="1:5" ht="25.5">
      <c r="A206" s="39" t="s">
        <v>54</v>
      </c>
      <c r="B206" s="43" t="s">
        <v>83</v>
      </c>
      <c r="C206" s="20"/>
      <c r="D206" s="17">
        <v>0.65</v>
      </c>
      <c r="E206" s="17">
        <f aca="true" t="shared" si="10" ref="E206:E211">D206*12</f>
        <v>7.800000000000001</v>
      </c>
    </row>
    <row r="207" spans="1:5" ht="15.75">
      <c r="A207" s="11" t="s">
        <v>59</v>
      </c>
      <c r="B207" s="21" t="s">
        <v>95</v>
      </c>
      <c r="C207" s="37" t="s">
        <v>93</v>
      </c>
      <c r="D207" s="13">
        <f>D208+D209</f>
        <v>0.54</v>
      </c>
      <c r="E207" s="13">
        <f t="shared" si="10"/>
        <v>6.48</v>
      </c>
    </row>
    <row r="208" spans="1:5" ht="51">
      <c r="A208" s="39" t="s">
        <v>61</v>
      </c>
      <c r="B208" s="19" t="s">
        <v>85</v>
      </c>
      <c r="C208" s="20"/>
      <c r="D208" s="17">
        <v>0.33</v>
      </c>
      <c r="E208" s="17">
        <f t="shared" si="10"/>
        <v>3.96</v>
      </c>
    </row>
    <row r="209" spans="1:5" ht="51">
      <c r="A209" s="39" t="s">
        <v>62</v>
      </c>
      <c r="B209" s="21" t="s">
        <v>88</v>
      </c>
      <c r="C209" s="44"/>
      <c r="D209" s="17">
        <v>0.21</v>
      </c>
      <c r="E209" s="17">
        <f t="shared" si="10"/>
        <v>2.52</v>
      </c>
    </row>
    <row r="210" spans="1:5" ht="25.5">
      <c r="A210" s="11" t="s">
        <v>66</v>
      </c>
      <c r="B210" s="21" t="s">
        <v>67</v>
      </c>
      <c r="C210" s="44"/>
      <c r="D210" s="13">
        <f>D211</f>
        <v>0.39</v>
      </c>
      <c r="E210" s="13">
        <f>D210*12</f>
        <v>4.68</v>
      </c>
    </row>
    <row r="211" spans="1:5" ht="15.75">
      <c r="A211" s="14" t="s">
        <v>68</v>
      </c>
      <c r="B211" s="45" t="s">
        <v>69</v>
      </c>
      <c r="C211" s="46" t="s">
        <v>70</v>
      </c>
      <c r="D211" s="17">
        <v>0.39</v>
      </c>
      <c r="E211" s="17">
        <f t="shared" si="10"/>
        <v>4.68</v>
      </c>
    </row>
    <row r="212" spans="1:5" ht="15.75">
      <c r="A212" s="11">
        <v>4</v>
      </c>
      <c r="B212" s="57" t="s">
        <v>134</v>
      </c>
      <c r="C212" s="46" t="s">
        <v>70</v>
      </c>
      <c r="D212" s="17">
        <v>1.29</v>
      </c>
      <c r="E212" s="17">
        <v>1.29</v>
      </c>
    </row>
    <row r="213" spans="1:5" ht="15.75">
      <c r="A213" s="47"/>
      <c r="B213" s="48" t="s">
        <v>117</v>
      </c>
      <c r="C213" s="49"/>
      <c r="D213" s="49">
        <v>11.01</v>
      </c>
      <c r="E213" s="49">
        <v>117.93</v>
      </c>
    </row>
    <row r="214" spans="1:5" ht="41.25" customHeight="1">
      <c r="A214" s="65" t="s">
        <v>126</v>
      </c>
      <c r="B214" s="66"/>
      <c r="C214" s="66"/>
      <c r="D214" s="66"/>
      <c r="E214" s="67"/>
    </row>
    <row r="215" spans="1:5" ht="27">
      <c r="A215" s="54" t="s">
        <v>4</v>
      </c>
      <c r="B215" s="8" t="s">
        <v>5</v>
      </c>
      <c r="C215" s="9"/>
      <c r="D215" s="10">
        <f>D216+D220+D222</f>
        <v>1.4100000000000001</v>
      </c>
      <c r="E215" s="10">
        <f>D215*12</f>
        <v>16.92</v>
      </c>
    </row>
    <row r="216" spans="1:5" ht="127.5">
      <c r="A216" s="11" t="s">
        <v>6</v>
      </c>
      <c r="B216" s="12" t="s">
        <v>7</v>
      </c>
      <c r="C216" s="9" t="s">
        <v>8</v>
      </c>
      <c r="D216" s="13">
        <f>D217+D219+D218</f>
        <v>1.1300000000000001</v>
      </c>
      <c r="E216" s="13">
        <f aca="true" t="shared" si="11" ref="E216:E223">D216*12</f>
        <v>13.560000000000002</v>
      </c>
    </row>
    <row r="217" spans="1:5" ht="51">
      <c r="A217" s="14" t="s">
        <v>9</v>
      </c>
      <c r="B217" s="15" t="s">
        <v>71</v>
      </c>
      <c r="C217" s="16" t="s">
        <v>10</v>
      </c>
      <c r="D217" s="17">
        <v>0.68</v>
      </c>
      <c r="E217" s="17">
        <f t="shared" si="11"/>
        <v>8.16</v>
      </c>
    </row>
    <row r="218" spans="1:5" ht="76.5">
      <c r="A218" s="14" t="s">
        <v>11</v>
      </c>
      <c r="B218" s="19" t="s">
        <v>98</v>
      </c>
      <c r="C218" s="9" t="s">
        <v>23</v>
      </c>
      <c r="D218" s="17">
        <v>0.11</v>
      </c>
      <c r="E218" s="17">
        <f t="shared" si="11"/>
        <v>1.32</v>
      </c>
    </row>
    <row r="219" spans="1:5" ht="38.25">
      <c r="A219" s="14" t="s">
        <v>14</v>
      </c>
      <c r="B219" s="21" t="s">
        <v>75</v>
      </c>
      <c r="C219" s="16" t="s">
        <v>26</v>
      </c>
      <c r="D219" s="17">
        <v>0.34</v>
      </c>
      <c r="E219" s="17">
        <f t="shared" si="11"/>
        <v>4.08</v>
      </c>
    </row>
    <row r="220" spans="1:5" ht="25.5">
      <c r="A220" s="11" t="s">
        <v>27</v>
      </c>
      <c r="B220" s="12" t="s">
        <v>28</v>
      </c>
      <c r="C220" s="16"/>
      <c r="D220" s="13">
        <v>0.14</v>
      </c>
      <c r="E220" s="13">
        <f t="shared" si="11"/>
        <v>1.6800000000000002</v>
      </c>
    </row>
    <row r="221" spans="1:5" ht="25.5">
      <c r="A221" s="14" t="s">
        <v>29</v>
      </c>
      <c r="B221" s="22" t="s">
        <v>35</v>
      </c>
      <c r="C221" s="16" t="s">
        <v>31</v>
      </c>
      <c r="D221" s="17">
        <v>0.14</v>
      </c>
      <c r="E221" s="17">
        <f t="shared" si="11"/>
        <v>1.6800000000000002</v>
      </c>
    </row>
    <row r="222" spans="1:5" ht="25.5">
      <c r="A222" s="24" t="s">
        <v>38</v>
      </c>
      <c r="B222" s="25" t="s">
        <v>39</v>
      </c>
      <c r="C222" s="26"/>
      <c r="D222" s="27">
        <f>D223</f>
        <v>0.14</v>
      </c>
      <c r="E222" s="13">
        <f t="shared" si="11"/>
        <v>1.6800000000000002</v>
      </c>
    </row>
    <row r="223" spans="1:5" ht="25.5">
      <c r="A223" s="14" t="s">
        <v>40</v>
      </c>
      <c r="B223" s="18" t="s">
        <v>92</v>
      </c>
      <c r="C223" s="16" t="s">
        <v>41</v>
      </c>
      <c r="D223" s="17">
        <v>0.14</v>
      </c>
      <c r="E223" s="17">
        <f t="shared" si="11"/>
        <v>1.6800000000000002</v>
      </c>
    </row>
    <row r="224" spans="1:5" ht="15.75">
      <c r="A224" s="34" t="s">
        <v>46</v>
      </c>
      <c r="B224" s="52" t="s">
        <v>94</v>
      </c>
      <c r="C224" s="36"/>
      <c r="D224" s="10">
        <f>D225+D231</f>
        <v>4.14</v>
      </c>
      <c r="E224" s="10">
        <f>D224*12</f>
        <v>49.67999999999999</v>
      </c>
    </row>
    <row r="225" spans="1:5" ht="15.75">
      <c r="A225" s="11" t="s">
        <v>48</v>
      </c>
      <c r="B225" s="21" t="s">
        <v>96</v>
      </c>
      <c r="C225" s="37" t="s">
        <v>93</v>
      </c>
      <c r="D225" s="13">
        <f>D226+D230</f>
        <v>3.9299999999999997</v>
      </c>
      <c r="E225" s="13">
        <f>D225*12</f>
        <v>47.16</v>
      </c>
    </row>
    <row r="226" spans="1:5" ht="102">
      <c r="A226" s="39" t="s">
        <v>50</v>
      </c>
      <c r="B226" s="40" t="s">
        <v>101</v>
      </c>
      <c r="C226" s="70"/>
      <c r="D226" s="59">
        <v>3.28</v>
      </c>
      <c r="E226" s="59">
        <f>D226*12</f>
        <v>39.36</v>
      </c>
    </row>
    <row r="227" spans="1:5" ht="25.5">
      <c r="A227" s="39" t="s">
        <v>51</v>
      </c>
      <c r="B227" s="40" t="s">
        <v>77</v>
      </c>
      <c r="C227" s="71"/>
      <c r="D227" s="60"/>
      <c r="E227" s="60"/>
    </row>
    <row r="228" spans="1:5" ht="25.5">
      <c r="A228" s="39" t="s">
        <v>52</v>
      </c>
      <c r="B228" s="41" t="s">
        <v>78</v>
      </c>
      <c r="C228" s="71"/>
      <c r="D228" s="60"/>
      <c r="E228" s="60"/>
    </row>
    <row r="229" spans="1:5" ht="51">
      <c r="A229" s="39" t="s">
        <v>53</v>
      </c>
      <c r="B229" s="41" t="s">
        <v>79</v>
      </c>
      <c r="C229" s="71"/>
      <c r="D229" s="60"/>
      <c r="E229" s="60"/>
    </row>
    <row r="230" spans="1:5" ht="25.5">
      <c r="A230" s="39" t="s">
        <v>54</v>
      </c>
      <c r="B230" s="43" t="s">
        <v>83</v>
      </c>
      <c r="C230" s="20"/>
      <c r="D230" s="17">
        <v>0.65</v>
      </c>
      <c r="E230" s="17">
        <f>D230*12</f>
        <v>7.800000000000001</v>
      </c>
    </row>
    <row r="231" spans="1:5" ht="15.75">
      <c r="A231" s="11" t="s">
        <v>59</v>
      </c>
      <c r="B231" s="21" t="s">
        <v>95</v>
      </c>
      <c r="C231" s="37" t="s">
        <v>93</v>
      </c>
      <c r="D231" s="13">
        <f>D232</f>
        <v>0.21</v>
      </c>
      <c r="E231" s="13">
        <f>D231*12</f>
        <v>2.52</v>
      </c>
    </row>
    <row r="232" spans="1:5" ht="51">
      <c r="A232" s="39" t="s">
        <v>61</v>
      </c>
      <c r="B232" s="21" t="s">
        <v>88</v>
      </c>
      <c r="C232" s="44"/>
      <c r="D232" s="17">
        <v>0.21</v>
      </c>
      <c r="E232" s="17">
        <f>D232*12</f>
        <v>2.52</v>
      </c>
    </row>
    <row r="233" spans="1:5" ht="25.5">
      <c r="A233" s="11" t="s">
        <v>66</v>
      </c>
      <c r="B233" s="21" t="s">
        <v>67</v>
      </c>
      <c r="C233" s="44"/>
      <c r="D233" s="13">
        <f>D234</f>
        <v>0.39</v>
      </c>
      <c r="E233" s="13">
        <f>D233*12</f>
        <v>4.68</v>
      </c>
    </row>
    <row r="234" spans="1:5" ht="15.75">
      <c r="A234" s="14" t="s">
        <v>68</v>
      </c>
      <c r="B234" s="45" t="s">
        <v>69</v>
      </c>
      <c r="C234" s="46" t="s">
        <v>70</v>
      </c>
      <c r="D234" s="17">
        <v>0.39</v>
      </c>
      <c r="E234" s="17">
        <f>D234*12</f>
        <v>4.68</v>
      </c>
    </row>
    <row r="235" spans="1:5" ht="15.75">
      <c r="A235" s="11">
        <v>4</v>
      </c>
      <c r="B235" s="57" t="s">
        <v>134</v>
      </c>
      <c r="C235" s="46" t="s">
        <v>70</v>
      </c>
      <c r="D235" s="17">
        <v>1.29</v>
      </c>
      <c r="E235" s="17">
        <v>1.29</v>
      </c>
    </row>
    <row r="236" spans="1:5" ht="15.75">
      <c r="A236" s="47"/>
      <c r="B236" s="48" t="s">
        <v>117</v>
      </c>
      <c r="C236" s="49"/>
      <c r="D236" s="49">
        <v>7.23</v>
      </c>
      <c r="E236" s="49">
        <v>72.57</v>
      </c>
    </row>
  </sheetData>
  <mergeCells count="55">
    <mergeCell ref="A5:E5"/>
    <mergeCell ref="A7:E7"/>
    <mergeCell ref="A12:E12"/>
    <mergeCell ref="A1:E1"/>
    <mergeCell ref="A2:E2"/>
    <mergeCell ref="A3:E3"/>
    <mergeCell ref="A4:E4"/>
    <mergeCell ref="C226:C229"/>
    <mergeCell ref="D226:D229"/>
    <mergeCell ref="E226:E229"/>
    <mergeCell ref="C202:C205"/>
    <mergeCell ref="D202:D205"/>
    <mergeCell ref="E202:E205"/>
    <mergeCell ref="A214:E214"/>
    <mergeCell ref="A186:E186"/>
    <mergeCell ref="C198:C199"/>
    <mergeCell ref="D198:D199"/>
    <mergeCell ref="E198:E199"/>
    <mergeCell ref="C173:C176"/>
    <mergeCell ref="D173:D176"/>
    <mergeCell ref="E173:E176"/>
    <mergeCell ref="A156:E156"/>
    <mergeCell ref="C143:C146"/>
    <mergeCell ref="D143:D146"/>
    <mergeCell ref="E143:E146"/>
    <mergeCell ref="C169:C170"/>
    <mergeCell ref="D169:D170"/>
    <mergeCell ref="E169:E170"/>
    <mergeCell ref="C108:C109"/>
    <mergeCell ref="D108:D109"/>
    <mergeCell ref="E108:E109"/>
    <mergeCell ref="C112:C115"/>
    <mergeCell ref="D112:D115"/>
    <mergeCell ref="C137:C140"/>
    <mergeCell ref="D137:D140"/>
    <mergeCell ref="E137:E140"/>
    <mergeCell ref="E112:E115"/>
    <mergeCell ref="A123:E123"/>
    <mergeCell ref="A96:E96"/>
    <mergeCell ref="C70:C74"/>
    <mergeCell ref="D70:D74"/>
    <mergeCell ref="E70:E74"/>
    <mergeCell ref="C77:C83"/>
    <mergeCell ref="D77:D83"/>
    <mergeCell ref="E77:E83"/>
    <mergeCell ref="C38:C41"/>
    <mergeCell ref="D38:D41"/>
    <mergeCell ref="E38:E41"/>
    <mergeCell ref="A51:E51"/>
    <mergeCell ref="E33:E35"/>
    <mergeCell ref="A16:E16"/>
    <mergeCell ref="A15:E15"/>
    <mergeCell ref="C33:C35"/>
    <mergeCell ref="D33:D35"/>
    <mergeCell ref="A19:E19"/>
  </mergeCells>
  <printOptions/>
  <pageMargins left="0.33" right="0.27" top="0.3937007874015748" bottom="0.5905511811023623" header="0.5118110236220472" footer="0.5118110236220472"/>
  <pageSetup fitToHeight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~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COMP</cp:lastModifiedBy>
  <cp:lastPrinted>2010-02-24T08:38:23Z</cp:lastPrinted>
  <dcterms:created xsi:type="dcterms:W3CDTF">2008-03-27T05:19:47Z</dcterms:created>
  <dcterms:modified xsi:type="dcterms:W3CDTF">2010-02-24T09:29:15Z</dcterms:modified>
  <cp:category/>
  <cp:version/>
  <cp:contentType/>
  <cp:contentStatus/>
</cp:coreProperties>
</file>