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151 от 27.01.2022г. Решение внес изм в Реш о БЮДЖЕТЕ на 2022-2024 г.г\"/>
    </mc:Choice>
  </mc:AlternateContent>
  <bookViews>
    <workbookView xWindow="0" yWindow="1020" windowWidth="9990" windowHeight="4980"/>
  </bookViews>
  <sheets>
    <sheet name="1" sheetId="1" r:id="rId1"/>
  </sheets>
  <definedNames>
    <definedName name="_xlnm.Print_Area" localSheetId="0">'1'!$A$1:$K$559</definedName>
  </definedNames>
  <calcPr calcId="152511" iterate="1"/>
</workbook>
</file>

<file path=xl/calcChain.xml><?xml version="1.0" encoding="utf-8"?>
<calcChain xmlns="http://schemas.openxmlformats.org/spreadsheetml/2006/main">
  <c r="I369" i="1" l="1"/>
  <c r="I227" i="1"/>
  <c r="I151" i="1"/>
  <c r="I72" i="1"/>
  <c r="I335" i="1" l="1"/>
  <c r="I67" i="1" l="1"/>
  <c r="I32" i="1"/>
  <c r="I30" i="1"/>
  <c r="I463" i="1" l="1"/>
  <c r="I188" i="1" l="1"/>
  <c r="I182" i="1"/>
  <c r="I480" i="1" l="1"/>
  <c r="K137" i="1"/>
  <c r="J134" i="1"/>
  <c r="I504" i="1" l="1"/>
  <c r="I503" i="1" s="1"/>
  <c r="I502" i="1" s="1"/>
  <c r="I501" i="1" s="1"/>
  <c r="I500" i="1" s="1"/>
  <c r="I499" i="1" s="1"/>
  <c r="J132" i="1" l="1"/>
  <c r="J131" i="1" s="1"/>
  <c r="I131" i="1"/>
  <c r="I130" i="1" s="1"/>
  <c r="I218" i="1" l="1"/>
  <c r="I217" i="1" s="1"/>
  <c r="I216" i="1" s="1"/>
  <c r="H157" i="1"/>
  <c r="H156" i="1" s="1"/>
  <c r="G157" i="1"/>
  <c r="G156" i="1" s="1"/>
  <c r="I156" i="1"/>
  <c r="J133" i="1" l="1"/>
  <c r="I133" i="1"/>
  <c r="J130" i="1" l="1"/>
  <c r="J129" i="1" s="1"/>
  <c r="J127" i="1" s="1"/>
  <c r="J126" i="1" s="1"/>
  <c r="J119" i="1" s="1"/>
  <c r="I360" i="1" l="1"/>
  <c r="I359" i="1" s="1"/>
  <c r="I414" i="1"/>
  <c r="K427" i="1" l="1"/>
  <c r="K426" i="1" s="1"/>
  <c r="K425" i="1" s="1"/>
  <c r="K423" i="1" s="1"/>
  <c r="K422" i="1" s="1"/>
  <c r="K421" i="1" s="1"/>
  <c r="K420" i="1" s="1"/>
  <c r="H417" i="1"/>
  <c r="G417" i="1"/>
  <c r="I70" i="1"/>
  <c r="I426" i="1" l="1"/>
  <c r="I425" i="1" s="1"/>
  <c r="H426" i="1"/>
  <c r="G426" i="1"/>
  <c r="G422" i="1" s="1"/>
  <c r="H424" i="1"/>
  <c r="G424" i="1"/>
  <c r="H423" i="1"/>
  <c r="G423" i="1"/>
  <c r="H422" i="1"/>
  <c r="H291" i="1" l="1"/>
  <c r="H290" i="1" s="1"/>
  <c r="G291" i="1"/>
  <c r="G290" i="1" s="1"/>
  <c r="I290" i="1"/>
  <c r="I68" i="1" l="1"/>
  <c r="I31" i="1"/>
  <c r="I193" i="1" l="1"/>
  <c r="I192" i="1" s="1"/>
  <c r="H556" i="1" l="1"/>
  <c r="H555" i="1" s="1"/>
  <c r="G556" i="1"/>
  <c r="G555" i="1" s="1"/>
  <c r="I555" i="1"/>
  <c r="I448" i="1" l="1"/>
  <c r="I447" i="1" s="1"/>
  <c r="I446" i="1" s="1"/>
  <c r="I445" i="1" s="1"/>
  <c r="I444" i="1" s="1"/>
  <c r="H448" i="1"/>
  <c r="G448" i="1"/>
  <c r="G445" i="1" s="1"/>
  <c r="H447" i="1"/>
  <c r="G447" i="1"/>
  <c r="H446" i="1"/>
  <c r="H444" i="1" s="1"/>
  <c r="G446" i="1"/>
  <c r="G444" i="1" s="1"/>
  <c r="H445" i="1"/>
  <c r="I535" i="1" l="1"/>
  <c r="I534" i="1" s="1"/>
  <c r="I467" i="1"/>
  <c r="I466" i="1" s="1"/>
  <c r="I432" i="1" l="1"/>
  <c r="I430" i="1" s="1"/>
  <c r="I423" i="1" s="1"/>
  <c r="H432" i="1"/>
  <c r="G432" i="1"/>
  <c r="G428" i="1" s="1"/>
  <c r="G427" i="1" s="1"/>
  <c r="G416" i="1" s="1"/>
  <c r="H430" i="1"/>
  <c r="G430" i="1"/>
  <c r="H429" i="1"/>
  <c r="H421" i="1" s="1"/>
  <c r="H420" i="1" s="1"/>
  <c r="G429" i="1"/>
  <c r="G421" i="1" s="1"/>
  <c r="G420" i="1" s="1"/>
  <c r="H428" i="1"/>
  <c r="H427" i="1" s="1"/>
  <c r="H416" i="1" s="1"/>
  <c r="I98" i="1"/>
  <c r="I209" i="1"/>
  <c r="I208" i="1" s="1"/>
  <c r="G212" i="1"/>
  <c r="H212" i="1"/>
  <c r="I212" i="1"/>
  <c r="G213" i="1"/>
  <c r="H213" i="1"/>
  <c r="I429" i="1" l="1"/>
  <c r="I428" i="1" s="1"/>
  <c r="I422" i="1"/>
  <c r="I421" i="1" s="1"/>
  <c r="I420" i="1" s="1"/>
  <c r="H558" i="1"/>
  <c r="H557" i="1" s="1"/>
  <c r="H554" i="1" s="1"/>
  <c r="G558" i="1"/>
  <c r="G557" i="1" s="1"/>
  <c r="I557" i="1"/>
  <c r="I550" i="1"/>
  <c r="I549" i="1" s="1"/>
  <c r="H548" i="1"/>
  <c r="G548" i="1"/>
  <c r="H547" i="1"/>
  <c r="G547" i="1"/>
  <c r="H546" i="1"/>
  <c r="H545" i="1" s="1"/>
  <c r="G546" i="1"/>
  <c r="G545" i="1" s="1"/>
  <c r="H544" i="1"/>
  <c r="G544" i="1"/>
  <c r="H542" i="1"/>
  <c r="H541" i="1" s="1"/>
  <c r="H540" i="1" s="1"/>
  <c r="H539" i="1" s="1"/>
  <c r="H538" i="1" s="1"/>
  <c r="H537" i="1" s="1"/>
  <c r="G542" i="1"/>
  <c r="G541" i="1" s="1"/>
  <c r="G540" i="1" s="1"/>
  <c r="G539" i="1" s="1"/>
  <c r="G538" i="1" s="1"/>
  <c r="G537" i="1" s="1"/>
  <c r="I541" i="1"/>
  <c r="I540" i="1" s="1"/>
  <c r="I538" i="1"/>
  <c r="I537" i="1" s="1"/>
  <c r="I532" i="1"/>
  <c r="I531" i="1" s="1"/>
  <c r="I525" i="1"/>
  <c r="I524" i="1"/>
  <c r="I523" i="1" s="1"/>
  <c r="H524" i="1"/>
  <c r="G524" i="1"/>
  <c r="H523" i="1"/>
  <c r="H521" i="1" s="1"/>
  <c r="G523" i="1"/>
  <c r="G521" i="1" s="1"/>
  <c r="H519" i="1"/>
  <c r="H518" i="1" s="1"/>
  <c r="G519" i="1"/>
  <c r="G518" i="1" s="1"/>
  <c r="I518" i="1"/>
  <c r="I516" i="1" s="1"/>
  <c r="I515" i="1" s="1"/>
  <c r="I517" i="1"/>
  <c r="H517" i="1"/>
  <c r="G517" i="1"/>
  <c r="H516" i="1"/>
  <c r="H515" i="1" s="1"/>
  <c r="G516" i="1"/>
  <c r="G515" i="1" s="1"/>
  <c r="H512" i="1"/>
  <c r="I511" i="1"/>
  <c r="I510" i="1" s="1"/>
  <c r="I509" i="1" s="1"/>
  <c r="H511" i="1"/>
  <c r="H510" i="1"/>
  <c r="H507" i="1" s="1"/>
  <c r="H506" i="1" s="1"/>
  <c r="G510" i="1"/>
  <c r="G507" i="1" s="1"/>
  <c r="H509" i="1"/>
  <c r="G509" i="1"/>
  <c r="H508" i="1"/>
  <c r="G506" i="1"/>
  <c r="I496" i="1"/>
  <c r="I495" i="1" s="1"/>
  <c r="I492" i="1"/>
  <c r="I491" i="1" s="1"/>
  <c r="I488" i="1"/>
  <c r="I487" i="1" s="1"/>
  <c r="I486" i="1" s="1"/>
  <c r="H488" i="1"/>
  <c r="H487" i="1" s="1"/>
  <c r="H486" i="1" s="1"/>
  <c r="G488" i="1"/>
  <c r="G487" i="1" s="1"/>
  <c r="G486" i="1" s="1"/>
  <c r="I484" i="1"/>
  <c r="I483" i="1" s="1"/>
  <c r="I482" i="1" s="1"/>
  <c r="H480" i="1"/>
  <c r="H479" i="1" s="1"/>
  <c r="H478" i="1" s="1"/>
  <c r="G480" i="1"/>
  <c r="G479" i="1" s="1"/>
  <c r="G478" i="1" s="1"/>
  <c r="I479" i="1"/>
  <c r="I478" i="1" s="1"/>
  <c r="H476" i="1"/>
  <c r="H475" i="1" s="1"/>
  <c r="H474" i="1" s="1"/>
  <c r="G476" i="1"/>
  <c r="G475" i="1" s="1"/>
  <c r="G474" i="1" s="1"/>
  <c r="I475" i="1"/>
  <c r="I474" i="1" s="1"/>
  <c r="H471" i="1"/>
  <c r="H470" i="1" s="1"/>
  <c r="H469" i="1" s="1"/>
  <c r="H468" i="1" s="1"/>
  <c r="H467" i="1" s="1"/>
  <c r="H466" i="1" s="1"/>
  <c r="G471" i="1"/>
  <c r="G470" i="1" s="1"/>
  <c r="G469" i="1" s="1"/>
  <c r="G468" i="1" s="1"/>
  <c r="G467" i="1" s="1"/>
  <c r="G466" i="1" s="1"/>
  <c r="I470" i="1"/>
  <c r="I469" i="1" s="1"/>
  <c r="H463" i="1"/>
  <c r="H462" i="1" s="1"/>
  <c r="H461" i="1" s="1"/>
  <c r="G463" i="1"/>
  <c r="G462" i="1" s="1"/>
  <c r="G461" i="1" s="1"/>
  <c r="G460" i="1" s="1"/>
  <c r="I462" i="1"/>
  <c r="I461" i="1" s="1"/>
  <c r="H455" i="1"/>
  <c r="H403" i="1" s="1"/>
  <c r="H402" i="1" s="1"/>
  <c r="H397" i="1" s="1"/>
  <c r="G455" i="1"/>
  <c r="I454" i="1"/>
  <c r="I453" i="1" s="1"/>
  <c r="I452" i="1" s="1"/>
  <c r="I451" i="1" s="1"/>
  <c r="I450" i="1" s="1"/>
  <c r="I443" i="1" s="1"/>
  <c r="H454" i="1"/>
  <c r="G454" i="1"/>
  <c r="G451" i="1" s="1"/>
  <c r="H453" i="1"/>
  <c r="G453" i="1"/>
  <c r="H452" i="1"/>
  <c r="H450" i="1" s="1"/>
  <c r="H449" i="1" s="1"/>
  <c r="G452" i="1"/>
  <c r="G450" i="1" s="1"/>
  <c r="H451" i="1"/>
  <c r="H441" i="1"/>
  <c r="G441" i="1"/>
  <c r="I440" i="1"/>
  <c r="I439" i="1" s="1"/>
  <c r="H440" i="1"/>
  <c r="G440" i="1"/>
  <c r="G436" i="1" s="1"/>
  <c r="G387" i="1" s="1"/>
  <c r="H438" i="1"/>
  <c r="G438" i="1"/>
  <c r="H437" i="1"/>
  <c r="H435" i="1" s="1"/>
  <c r="G437" i="1"/>
  <c r="G435" i="1" s="1"/>
  <c r="G382" i="1" s="1"/>
  <c r="H436" i="1"/>
  <c r="H387" i="1" s="1"/>
  <c r="I418" i="1"/>
  <c r="I417" i="1" s="1"/>
  <c r="I416" i="1" s="1"/>
  <c r="H413" i="1"/>
  <c r="H412" i="1" s="1"/>
  <c r="G413" i="1"/>
  <c r="G412" i="1" s="1"/>
  <c r="I412" i="1"/>
  <c r="H410" i="1"/>
  <c r="G410" i="1"/>
  <c r="H409" i="1"/>
  <c r="H408" i="1" s="1"/>
  <c r="G409" i="1"/>
  <c r="G408" i="1" s="1"/>
  <c r="I408" i="1"/>
  <c r="I407" i="1" s="1"/>
  <c r="H406" i="1"/>
  <c r="H405" i="1" s="1"/>
  <c r="G406" i="1"/>
  <c r="G405" i="1" s="1"/>
  <c r="I405" i="1"/>
  <c r="I404" i="1" s="1"/>
  <c r="G403" i="1"/>
  <c r="G402" i="1" s="1"/>
  <c r="G397" i="1" s="1"/>
  <c r="I402" i="1"/>
  <c r="I401" i="1" s="1"/>
  <c r="H401" i="1"/>
  <c r="G401" i="1"/>
  <c r="H399" i="1"/>
  <c r="H398" i="1" s="1"/>
  <c r="G399" i="1"/>
  <c r="G398" i="1" s="1"/>
  <c r="I398" i="1"/>
  <c r="I397" i="1" s="1"/>
  <c r="H396" i="1"/>
  <c r="G396" i="1"/>
  <c r="H395" i="1"/>
  <c r="H394" i="1" s="1"/>
  <c r="G395" i="1"/>
  <c r="G394" i="1" s="1"/>
  <c r="I394" i="1"/>
  <c r="I393" i="1" s="1"/>
  <c r="H392" i="1"/>
  <c r="H391" i="1" s="1"/>
  <c r="G392" i="1"/>
  <c r="G391" i="1" s="1"/>
  <c r="I391" i="1"/>
  <c r="I390" i="1" s="1"/>
  <c r="I388" i="1"/>
  <c r="I387" i="1" s="1"/>
  <c r="H385" i="1"/>
  <c r="H384" i="1" s="1"/>
  <c r="G385" i="1"/>
  <c r="G384" i="1" s="1"/>
  <c r="I384" i="1"/>
  <c r="I383" i="1" s="1"/>
  <c r="H381" i="1"/>
  <c r="H380" i="1" s="1"/>
  <c r="G381" i="1"/>
  <c r="G380" i="1" s="1"/>
  <c r="I380" i="1"/>
  <c r="I379" i="1" s="1"/>
  <c r="H378" i="1"/>
  <c r="H377" i="1" s="1"/>
  <c r="G378" i="1"/>
  <c r="G377" i="1" s="1"/>
  <c r="I377" i="1"/>
  <c r="I376" i="1" s="1"/>
  <c r="H375" i="1"/>
  <c r="G375" i="1"/>
  <c r="I372" i="1"/>
  <c r="H372" i="1"/>
  <c r="H367" i="1" s="1"/>
  <c r="G372" i="1"/>
  <c r="G367" i="1" s="1"/>
  <c r="H369" i="1"/>
  <c r="H368" i="1" s="1"/>
  <c r="H363" i="1" s="1"/>
  <c r="G369" i="1"/>
  <c r="G368" i="1" s="1"/>
  <c r="G363" i="1" s="1"/>
  <c r="I368" i="1"/>
  <c r="I367" i="1" s="1"/>
  <c r="H365" i="1"/>
  <c r="H364" i="1" s="1"/>
  <c r="G365" i="1"/>
  <c r="G364" i="1" s="1"/>
  <c r="I364" i="1"/>
  <c r="I363" i="1" s="1"/>
  <c r="H362" i="1"/>
  <c r="H361" i="1" s="1"/>
  <c r="H360" i="1" s="1"/>
  <c r="G362" i="1"/>
  <c r="G361" i="1" s="1"/>
  <c r="G360" i="1" s="1"/>
  <c r="H358" i="1"/>
  <c r="H357" i="1" s="1"/>
  <c r="G358" i="1"/>
  <c r="G357" i="1" s="1"/>
  <c r="I357" i="1"/>
  <c r="I356" i="1" s="1"/>
  <c r="H355" i="1"/>
  <c r="G355" i="1"/>
  <c r="I352" i="1"/>
  <c r="I351" i="1" s="1"/>
  <c r="I350" i="1" s="1"/>
  <c r="I349" i="1" s="1"/>
  <c r="H352" i="1"/>
  <c r="H351" i="1" s="1"/>
  <c r="H350" i="1" s="1"/>
  <c r="H349" i="1" s="1"/>
  <c r="G352" i="1"/>
  <c r="G351" i="1" s="1"/>
  <c r="G350" i="1" s="1"/>
  <c r="G349" i="1" s="1"/>
  <c r="I347" i="1"/>
  <c r="I346" i="1" s="1"/>
  <c r="I345" i="1" s="1"/>
  <c r="H347" i="1"/>
  <c r="H346" i="1" s="1"/>
  <c r="H345" i="1" s="1"/>
  <c r="G347" i="1"/>
  <c r="G346" i="1" s="1"/>
  <c r="G345" i="1" s="1"/>
  <c r="I343" i="1"/>
  <c r="I342" i="1" s="1"/>
  <c r="I341" i="1" s="1"/>
  <c r="H343" i="1"/>
  <c r="H342" i="1" s="1"/>
  <c r="H341" i="1" s="1"/>
  <c r="G343" i="1"/>
  <c r="G342" i="1" s="1"/>
  <c r="I339" i="1"/>
  <c r="I338" i="1" s="1"/>
  <c r="I337" i="1" s="1"/>
  <c r="H339" i="1"/>
  <c r="H338" i="1" s="1"/>
  <c r="H337" i="1" s="1"/>
  <c r="G339" i="1"/>
  <c r="G338" i="1" s="1"/>
  <c r="G337" i="1" s="1"/>
  <c r="I334" i="1"/>
  <c r="I333" i="1" s="1"/>
  <c r="H335" i="1"/>
  <c r="H334" i="1" s="1"/>
  <c r="H333" i="1" s="1"/>
  <c r="G335" i="1"/>
  <c r="G334" i="1" s="1"/>
  <c r="G333" i="1" s="1"/>
  <c r="G332" i="1" s="1"/>
  <c r="I330" i="1"/>
  <c r="I328" i="1"/>
  <c r="I327" i="1" s="1"/>
  <c r="H329" i="1"/>
  <c r="H328" i="1" s="1"/>
  <c r="H327" i="1" s="1"/>
  <c r="G329" i="1"/>
  <c r="G328" i="1" s="1"/>
  <c r="G327" i="1" s="1"/>
  <c r="H323" i="1"/>
  <c r="H322" i="1" s="1"/>
  <c r="I322" i="1"/>
  <c r="G322" i="1"/>
  <c r="I320" i="1"/>
  <c r="I319" i="1" s="1"/>
  <c r="H320" i="1"/>
  <c r="H319" i="1" s="1"/>
  <c r="H318" i="1" s="1"/>
  <c r="H317" i="1" s="1"/>
  <c r="H316" i="1" s="1"/>
  <c r="G320" i="1"/>
  <c r="G319" i="1" s="1"/>
  <c r="I314" i="1"/>
  <c r="I313" i="1" s="1"/>
  <c r="I312" i="1" s="1"/>
  <c r="I311" i="1" s="1"/>
  <c r="H314" i="1"/>
  <c r="G314" i="1"/>
  <c r="H312" i="1"/>
  <c r="H311" i="1" s="1"/>
  <c r="G312" i="1"/>
  <c r="G311" i="1" s="1"/>
  <c r="I309" i="1"/>
  <c r="H309" i="1"/>
  <c r="H308" i="1" s="1"/>
  <c r="G309" i="1"/>
  <c r="G308" i="1" s="1"/>
  <c r="I305" i="1"/>
  <c r="I304" i="1" s="1"/>
  <c r="I303" i="1" s="1"/>
  <c r="H305" i="1"/>
  <c r="H304" i="1" s="1"/>
  <c r="G305" i="1"/>
  <c r="G304" i="1" s="1"/>
  <c r="I301" i="1"/>
  <c r="I300" i="1" s="1"/>
  <c r="I299" i="1" s="1"/>
  <c r="I298" i="1" s="1"/>
  <c r="H301" i="1"/>
  <c r="H300" i="1" s="1"/>
  <c r="G301" i="1"/>
  <c r="G300" i="1" s="1"/>
  <c r="I297" i="1"/>
  <c r="H296" i="1"/>
  <c r="H295" i="1" s="1"/>
  <c r="G296" i="1"/>
  <c r="G295" i="1" s="1"/>
  <c r="I295" i="1"/>
  <c r="I285" i="1"/>
  <c r="H285" i="1"/>
  <c r="G285" i="1"/>
  <c r="I283" i="1"/>
  <c r="I282" i="1" s="1"/>
  <c r="I281" i="1" s="1"/>
  <c r="H283" i="1"/>
  <c r="G283" i="1"/>
  <c r="H282" i="1"/>
  <c r="H280" i="1" s="1"/>
  <c r="G282" i="1"/>
  <c r="G280" i="1" s="1"/>
  <c r="I277" i="1"/>
  <c r="I276" i="1" s="1"/>
  <c r="H277" i="1"/>
  <c r="H276" i="1" s="1"/>
  <c r="G277" i="1"/>
  <c r="G276" i="1" s="1"/>
  <c r="I272" i="1"/>
  <c r="H272" i="1"/>
  <c r="I270" i="1"/>
  <c r="I269" i="1" s="1"/>
  <c r="I268" i="1" s="1"/>
  <c r="I267" i="1" s="1"/>
  <c r="H270" i="1"/>
  <c r="H269" i="1" s="1"/>
  <c r="I265" i="1"/>
  <c r="H265" i="1"/>
  <c r="G265" i="1"/>
  <c r="I263" i="1"/>
  <c r="I262" i="1" s="1"/>
  <c r="H263" i="1"/>
  <c r="H262" i="1" s="1"/>
  <c r="G263" i="1"/>
  <c r="G262" i="1" s="1"/>
  <c r="I257" i="1"/>
  <c r="I256" i="1" s="1"/>
  <c r="H257" i="1"/>
  <c r="H256" i="1" s="1"/>
  <c r="G257" i="1"/>
  <c r="G256" i="1" s="1"/>
  <c r="I253" i="1"/>
  <c r="H253" i="1"/>
  <c r="G253" i="1"/>
  <c r="I252" i="1"/>
  <c r="H251" i="1"/>
  <c r="H250" i="1" s="1"/>
  <c r="G251" i="1"/>
  <c r="G250" i="1" s="1"/>
  <c r="I250" i="1"/>
  <c r="I249" i="1" s="1"/>
  <c r="I248" i="1" s="1"/>
  <c r="I243" i="1"/>
  <c r="I242" i="1" s="1"/>
  <c r="H243" i="1"/>
  <c r="H242" i="1" s="1"/>
  <c r="G243" i="1"/>
  <c r="G242" i="1" s="1"/>
  <c r="I240" i="1"/>
  <c r="I239" i="1" s="1"/>
  <c r="H240" i="1"/>
  <c r="H239" i="1" s="1"/>
  <c r="G240" i="1"/>
  <c r="G239" i="1" s="1"/>
  <c r="I235" i="1"/>
  <c r="H233" i="1"/>
  <c r="H232" i="1" s="1"/>
  <c r="H231" i="1" s="1"/>
  <c r="H230" i="1" s="1"/>
  <c r="G233" i="1"/>
  <c r="G232" i="1" s="1"/>
  <c r="G231" i="1" s="1"/>
  <c r="G230" i="1" s="1"/>
  <c r="I232" i="1"/>
  <c r="I231" i="1" s="1"/>
  <c r="I230" i="1" s="1"/>
  <c r="I226" i="1"/>
  <c r="I225" i="1" s="1"/>
  <c r="I224" i="1" s="1"/>
  <c r="I223" i="1" s="1"/>
  <c r="I211" i="1"/>
  <c r="H211" i="1"/>
  <c r="H210" i="1" s="1"/>
  <c r="H209" i="1" s="1"/>
  <c r="G211" i="1"/>
  <c r="G210" i="1" s="1"/>
  <c r="G209" i="1" s="1"/>
  <c r="G218" i="1" s="1"/>
  <c r="G217" i="1" s="1"/>
  <c r="H207" i="1"/>
  <c r="H206" i="1" s="1"/>
  <c r="G207" i="1"/>
  <c r="G206" i="1" s="1"/>
  <c r="H205" i="1"/>
  <c r="H204" i="1" s="1"/>
  <c r="G205" i="1"/>
  <c r="G204" i="1" s="1"/>
  <c r="I204" i="1"/>
  <c r="I203" i="1" s="1"/>
  <c r="H201" i="1"/>
  <c r="H200" i="1" s="1"/>
  <c r="G201" i="1"/>
  <c r="G200" i="1" s="1"/>
  <c r="I200" i="1"/>
  <c r="I199" i="1" s="1"/>
  <c r="H198" i="1"/>
  <c r="H197" i="1" s="1"/>
  <c r="G198" i="1"/>
  <c r="G197" i="1" s="1"/>
  <c r="H190" i="1"/>
  <c r="H189" i="1" s="1"/>
  <c r="G190" i="1"/>
  <c r="G189" i="1" s="1"/>
  <c r="I189" i="1"/>
  <c r="I187" i="1"/>
  <c r="H184" i="1"/>
  <c r="H183" i="1" s="1"/>
  <c r="G184" i="1"/>
  <c r="G183" i="1" s="1"/>
  <c r="I183" i="1"/>
  <c r="I181" i="1"/>
  <c r="I155" i="1"/>
  <c r="I154" i="1" s="1"/>
  <c r="I153" i="1" s="1"/>
  <c r="H155" i="1"/>
  <c r="H154" i="1" s="1"/>
  <c r="H153" i="1" s="1"/>
  <c r="G155" i="1"/>
  <c r="G154" i="1" s="1"/>
  <c r="G153" i="1" s="1"/>
  <c r="I152" i="1"/>
  <c r="H151" i="1"/>
  <c r="H150" i="1" s="1"/>
  <c r="G151" i="1"/>
  <c r="G150" i="1" s="1"/>
  <c r="I150" i="1"/>
  <c r="I148" i="1" s="1"/>
  <c r="H149" i="1"/>
  <c r="G149" i="1"/>
  <c r="K144" i="1"/>
  <c r="H143" i="1"/>
  <c r="H142" i="1" s="1"/>
  <c r="H141" i="1" s="1"/>
  <c r="G143" i="1"/>
  <c r="G142" i="1" s="1"/>
  <c r="G141" i="1" s="1"/>
  <c r="I142" i="1"/>
  <c r="I141" i="1" s="1"/>
  <c r="K140" i="1"/>
  <c r="K139" i="1" s="1"/>
  <c r="H140" i="1"/>
  <c r="H139" i="1" s="1"/>
  <c r="G140" i="1"/>
  <c r="G139" i="1" s="1"/>
  <c r="G128" i="1" s="1"/>
  <c r="K136" i="1"/>
  <c r="K135" i="1" s="1"/>
  <c r="K129" i="1" s="1"/>
  <c r="H137" i="1"/>
  <c r="H136" i="1" s="1"/>
  <c r="G137" i="1"/>
  <c r="G136" i="1" s="1"/>
  <c r="I136" i="1"/>
  <c r="I128" i="1" s="1"/>
  <c r="I135" i="1"/>
  <c r="H135" i="1"/>
  <c r="G135" i="1"/>
  <c r="H125" i="1"/>
  <c r="H124" i="1" s="1"/>
  <c r="H123" i="1" s="1"/>
  <c r="H122" i="1" s="1"/>
  <c r="I124" i="1"/>
  <c r="I123" i="1" s="1"/>
  <c r="I122" i="1" s="1"/>
  <c r="G124" i="1"/>
  <c r="G123" i="1" s="1"/>
  <c r="G122" i="1" s="1"/>
  <c r="J118" i="1"/>
  <c r="J117" i="1" s="1"/>
  <c r="J116" i="1" s="1"/>
  <c r="I117" i="1"/>
  <c r="I116" i="1" s="1"/>
  <c r="H117" i="1"/>
  <c r="H116" i="1" s="1"/>
  <c r="G117" i="1"/>
  <c r="G116" i="1" s="1"/>
  <c r="J115" i="1"/>
  <c r="J114" i="1"/>
  <c r="J113" i="1"/>
  <c r="J112" i="1" s="1"/>
  <c r="H113" i="1"/>
  <c r="H112" i="1" s="1"/>
  <c r="H110" i="1" s="1"/>
  <c r="G113" i="1"/>
  <c r="G112" i="1" s="1"/>
  <c r="I112" i="1"/>
  <c r="I110" i="1" s="1"/>
  <c r="I109" i="1" s="1"/>
  <c r="I104" i="1" s="1"/>
  <c r="I103" i="1" s="1"/>
  <c r="I102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8" i="1"/>
  <c r="I77" i="1" s="1"/>
  <c r="I76" i="1" s="1"/>
  <c r="I75" i="1" s="1"/>
  <c r="I74" i="1" s="1"/>
  <c r="H77" i="1"/>
  <c r="H76" i="1" s="1"/>
  <c r="G77" i="1"/>
  <c r="G76" i="1" s="1"/>
  <c r="H75" i="1"/>
  <c r="G75" i="1"/>
  <c r="H74" i="1"/>
  <c r="G74" i="1"/>
  <c r="H71" i="1"/>
  <c r="H70" i="1" s="1"/>
  <c r="G71" i="1"/>
  <c r="I66" i="1"/>
  <c r="H67" i="1"/>
  <c r="H66" i="1" s="1"/>
  <c r="H65" i="1" s="1"/>
  <c r="G67" i="1"/>
  <c r="G66" i="1" s="1"/>
  <c r="G65" i="1" s="1"/>
  <c r="I60" i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I521" i="1" l="1"/>
  <c r="I514" i="1" s="1"/>
  <c r="I522" i="1"/>
  <c r="H218" i="1"/>
  <c r="H217" i="1" s="1"/>
  <c r="H216" i="1" s="1"/>
  <c r="H219" i="1"/>
  <c r="I59" i="1"/>
  <c r="I55" i="1" s="1"/>
  <c r="I58" i="1"/>
  <c r="G419" i="1"/>
  <c r="G418" i="1" s="1"/>
  <c r="G411" i="1" s="1"/>
  <c r="I294" i="1"/>
  <c r="I293" i="1" s="1"/>
  <c r="I292" i="1" s="1"/>
  <c r="H129" i="1"/>
  <c r="H130" i="1"/>
  <c r="H134" i="1"/>
  <c r="H133" i="1" s="1"/>
  <c r="H132" i="1" s="1"/>
  <c r="H131" i="1" s="1"/>
  <c r="I308" i="1"/>
  <c r="I307" i="1" s="1"/>
  <c r="I289" i="1"/>
  <c r="I288" i="1" s="1"/>
  <c r="I287" i="1" s="1"/>
  <c r="G129" i="1"/>
  <c r="G134" i="1"/>
  <c r="G133" i="1" s="1"/>
  <c r="G132" i="1" s="1"/>
  <c r="G131" i="1" s="1"/>
  <c r="G130" i="1"/>
  <c r="K127" i="1"/>
  <c r="K126" i="1"/>
  <c r="I548" i="1"/>
  <c r="I547" i="1" s="1"/>
  <c r="I411" i="1"/>
  <c r="I410" i="1" s="1"/>
  <c r="I374" i="1" s="1"/>
  <c r="I355" i="1"/>
  <c r="G318" i="1"/>
  <c r="G317" i="1" s="1"/>
  <c r="G316" i="1" s="1"/>
  <c r="H434" i="1"/>
  <c r="H389" i="1" s="1"/>
  <c r="H388" i="1" s="1"/>
  <c r="H383" i="1" s="1"/>
  <c r="H374" i="1" s="1"/>
  <c r="H382" i="1"/>
  <c r="H196" i="1"/>
  <c r="H192" i="1" s="1"/>
  <c r="H194" i="1"/>
  <c r="H193" i="1" s="1"/>
  <c r="G196" i="1"/>
  <c r="G192" i="1" s="1"/>
  <c r="G194" i="1"/>
  <c r="G193" i="1" s="1"/>
  <c r="I65" i="1"/>
  <c r="I64" i="1" s="1"/>
  <c r="G21" i="1"/>
  <c r="I554" i="1"/>
  <c r="I553" i="1" s="1"/>
  <c r="I552" i="1" s="1"/>
  <c r="I551" i="1" s="1"/>
  <c r="G126" i="1"/>
  <c r="H268" i="1"/>
  <c r="H267" i="1" s="1"/>
  <c r="I318" i="1"/>
  <c r="I317" i="1" s="1"/>
  <c r="I316" i="1" s="1"/>
  <c r="G434" i="1"/>
  <c r="H46" i="1"/>
  <c r="H41" i="1" s="1"/>
  <c r="H40" i="1" s="1"/>
  <c r="H56" i="1"/>
  <c r="G354" i="1"/>
  <c r="I546" i="1"/>
  <c r="I545" i="1" s="1"/>
  <c r="I544" i="1" s="1"/>
  <c r="I186" i="1"/>
  <c r="I460" i="1"/>
  <c r="I396" i="1"/>
  <c r="G56" i="1"/>
  <c r="G47" i="1"/>
  <c r="G46" i="1"/>
  <c r="G41" i="1" s="1"/>
  <c r="G40" i="1" s="1"/>
  <c r="G188" i="1"/>
  <c r="G187" i="1" s="1"/>
  <c r="G186" i="1"/>
  <c r="I56" i="1"/>
  <c r="I229" i="1"/>
  <c r="I228" i="1" s="1"/>
  <c r="H28" i="1"/>
  <c r="H27" i="1" s="1"/>
  <c r="H354" i="1"/>
  <c r="G514" i="1"/>
  <c r="H419" i="1"/>
  <c r="H418" i="1" s="1"/>
  <c r="H411" i="1" s="1"/>
  <c r="H443" i="1"/>
  <c r="H552" i="1"/>
  <c r="H551" i="1" s="1"/>
  <c r="H553" i="1"/>
  <c r="G443" i="1"/>
  <c r="G449" i="1"/>
  <c r="G120" i="1"/>
  <c r="G121" i="1"/>
  <c r="G554" i="1"/>
  <c r="G553" i="1" s="1"/>
  <c r="G552" i="1"/>
  <c r="G551" i="1" s="1"/>
  <c r="I121" i="1"/>
  <c r="I120" i="1"/>
  <c r="G229" i="1"/>
  <c r="G228" i="1" s="1"/>
  <c r="G255" i="1"/>
  <c r="G275" i="1"/>
  <c r="G274" i="1" s="1"/>
  <c r="G246" i="1" s="1"/>
  <c r="G459" i="1"/>
  <c r="I27" i="1"/>
  <c r="I26" i="1" s="1"/>
  <c r="I25" i="1" s="1"/>
  <c r="K119" i="1"/>
  <c r="K559" i="1" s="1"/>
  <c r="H104" i="1"/>
  <c r="H103" i="1" s="1"/>
  <c r="H102" i="1" s="1"/>
  <c r="I180" i="1"/>
  <c r="I255" i="1"/>
  <c r="I530" i="1"/>
  <c r="I529" i="1" s="1"/>
  <c r="I528" i="1" s="1"/>
  <c r="H255" i="1"/>
  <c r="G508" i="1"/>
  <c r="I508" i="1"/>
  <c r="H514" i="1"/>
  <c r="G80" i="1"/>
  <c r="G79" i="1"/>
  <c r="H182" i="1"/>
  <c r="H181" i="1" s="1"/>
  <c r="H180" i="1"/>
  <c r="H179" i="1" s="1"/>
  <c r="G238" i="1"/>
  <c r="G237" i="1" s="1"/>
  <c r="G236" i="1" s="1"/>
  <c r="H533" i="1"/>
  <c r="H532" i="1" s="1"/>
  <c r="H525" i="1" s="1"/>
  <c r="H536" i="1"/>
  <c r="H535" i="1" s="1"/>
  <c r="H534" i="1" s="1"/>
  <c r="G98" i="1"/>
  <c r="I238" i="1"/>
  <c r="I237" i="1" s="1"/>
  <c r="I236" i="1" s="1"/>
  <c r="H238" i="1"/>
  <c r="H237" i="1" s="1"/>
  <c r="H236" i="1" s="1"/>
  <c r="G533" i="1"/>
  <c r="G532" i="1" s="1"/>
  <c r="G529" i="1" s="1"/>
  <c r="G528" i="1" s="1"/>
  <c r="G527" i="1" s="1"/>
  <c r="G536" i="1"/>
  <c r="G535" i="1" s="1"/>
  <c r="G534" i="1" s="1"/>
  <c r="I80" i="1"/>
  <c r="I79" i="1"/>
  <c r="G85" i="1"/>
  <c r="I198" i="1"/>
  <c r="I197" i="1" s="1"/>
  <c r="H229" i="1"/>
  <c r="H228" i="1" s="1"/>
  <c r="G58" i="1"/>
  <c r="G55" i="1"/>
  <c r="H98" i="1"/>
  <c r="H99" i="1"/>
  <c r="H21" i="1"/>
  <c r="H188" i="1"/>
  <c r="H187" i="1" s="1"/>
  <c r="H186" i="1"/>
  <c r="I331" i="1"/>
  <c r="I332" i="1"/>
  <c r="H332" i="1"/>
  <c r="H331" i="1"/>
  <c r="H460" i="1"/>
  <c r="H459" i="1"/>
  <c r="G28" i="1"/>
  <c r="G110" i="1"/>
  <c r="G104" i="1"/>
  <c r="G103" i="1" s="1"/>
  <c r="G102" i="1" s="1"/>
  <c r="H128" i="1"/>
  <c r="H126" i="1"/>
  <c r="H275" i="1"/>
  <c r="H274" i="1" s="1"/>
  <c r="H246" i="1" s="1"/>
  <c r="I207" i="1"/>
  <c r="I206" i="1" s="1"/>
  <c r="I215" i="1"/>
  <c r="I214" i="1" s="1"/>
  <c r="I247" i="1"/>
  <c r="I490" i="1"/>
  <c r="I507" i="1"/>
  <c r="G70" i="1"/>
  <c r="G84" i="1"/>
  <c r="I326" i="1"/>
  <c r="I325" i="1"/>
  <c r="H325" i="1"/>
  <c r="H324" i="1" s="1"/>
  <c r="H326" i="1"/>
  <c r="I438" i="1"/>
  <c r="I437" i="1"/>
  <c r="I436" i="1" s="1"/>
  <c r="H58" i="1"/>
  <c r="H55" i="1"/>
  <c r="J110" i="1"/>
  <c r="J109" i="1" s="1"/>
  <c r="J104" i="1"/>
  <c r="J103" i="1" s="1"/>
  <c r="J102" i="1" s="1"/>
  <c r="J559" i="1" s="1"/>
  <c r="G226" i="1"/>
  <c r="G216" i="1"/>
  <c r="G215" i="1"/>
  <c r="G326" i="1"/>
  <c r="G341" i="1"/>
  <c r="G325" i="1" s="1"/>
  <c r="G324" i="1" s="1"/>
  <c r="G331" i="1"/>
  <c r="H148" i="1"/>
  <c r="H146" i="1" s="1"/>
  <c r="G148" i="1"/>
  <c r="G147" i="1" s="1"/>
  <c r="H64" i="1"/>
  <c r="H63" i="1"/>
  <c r="H79" i="1"/>
  <c r="H80" i="1"/>
  <c r="H86" i="1"/>
  <c r="H85" i="1"/>
  <c r="H84" i="1"/>
  <c r="I147" i="1"/>
  <c r="I146" i="1"/>
  <c r="I145" i="1" s="1"/>
  <c r="G182" i="1"/>
  <c r="G181" i="1" s="1"/>
  <c r="G180" i="1"/>
  <c r="G63" i="1"/>
  <c r="G64" i="1"/>
  <c r="H120" i="1"/>
  <c r="H121" i="1"/>
  <c r="G145" i="1"/>
  <c r="G127" i="1" s="1"/>
  <c r="I86" i="1"/>
  <c r="I85" i="1" s="1"/>
  <c r="I84" i="1" s="1"/>
  <c r="I140" i="1"/>
  <c r="I129" i="1" s="1"/>
  <c r="I127" i="1" s="1"/>
  <c r="I46" i="1"/>
  <c r="I41" i="1" s="1"/>
  <c r="I40" i="1" s="1"/>
  <c r="I47" i="1"/>
  <c r="H226" i="1" l="1"/>
  <c r="H224" i="1" s="1"/>
  <c r="H223" i="1" s="1"/>
  <c r="H222" i="1" s="1"/>
  <c r="H221" i="1" s="1"/>
  <c r="I459" i="1"/>
  <c r="I458" i="1" s="1"/>
  <c r="I527" i="1"/>
  <c r="I506" i="1"/>
  <c r="H227" i="1"/>
  <c r="H215" i="1"/>
  <c r="G225" i="1"/>
  <c r="G224" i="1"/>
  <c r="G223" i="1" s="1"/>
  <c r="G222" i="1" s="1"/>
  <c r="G221" i="1" s="1"/>
  <c r="H225" i="1"/>
  <c r="I246" i="1"/>
  <c r="I354" i="1"/>
  <c r="I324" i="1" s="1"/>
  <c r="I63" i="1"/>
  <c r="I62" i="1" s="1"/>
  <c r="I17" i="1" s="1"/>
  <c r="H433" i="1"/>
  <c r="I179" i="1"/>
  <c r="I178" i="1" s="1"/>
  <c r="I177" i="1" s="1"/>
  <c r="H26" i="1"/>
  <c r="H25" i="1" s="1"/>
  <c r="G531" i="1"/>
  <c r="G530" i="1" s="1"/>
  <c r="G525" i="1"/>
  <c r="G433" i="1"/>
  <c r="G389" i="1"/>
  <c r="G388" i="1" s="1"/>
  <c r="G383" i="1" s="1"/>
  <c r="G374" i="1" s="1"/>
  <c r="H62" i="1"/>
  <c r="G245" i="1"/>
  <c r="H531" i="1"/>
  <c r="H529" i="1" s="1"/>
  <c r="H528" i="1" s="1"/>
  <c r="H527" i="1" s="1"/>
  <c r="H245" i="1"/>
  <c r="H147" i="1"/>
  <c r="H177" i="1"/>
  <c r="G62" i="1"/>
  <c r="H178" i="1"/>
  <c r="I196" i="1"/>
  <c r="I195" i="1" s="1"/>
  <c r="G146" i="1"/>
  <c r="H145" i="1"/>
  <c r="H127" i="1" s="1"/>
  <c r="I457" i="1"/>
  <c r="G27" i="1"/>
  <c r="G26" i="1"/>
  <c r="G25" i="1" s="1"/>
  <c r="I435" i="1"/>
  <c r="I434" i="1" s="1"/>
  <c r="I382" i="1"/>
  <c r="G179" i="1"/>
  <c r="G177" i="1"/>
  <c r="G119" i="1" s="1"/>
  <c r="G178" i="1"/>
  <c r="I139" i="1"/>
  <c r="I126" i="1" s="1"/>
  <c r="H214" i="1" l="1"/>
  <c r="H195" i="1" s="1"/>
  <c r="G214" i="1"/>
  <c r="G195" i="1" s="1"/>
  <c r="I119" i="1"/>
  <c r="H17" i="1"/>
  <c r="H530" i="1"/>
  <c r="G17" i="1"/>
  <c r="H119" i="1"/>
  <c r="I375" i="1"/>
  <c r="I245" i="1" s="1"/>
  <c r="I559" i="1" l="1"/>
</calcChain>
</file>

<file path=xl/sharedStrings.xml><?xml version="1.0" encoding="utf-8"?>
<sst xmlns="http://schemas.openxmlformats.org/spreadsheetml/2006/main" count="2775" uniqueCount="414">
  <si>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</si>
  <si>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</si>
  <si>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</si>
  <si>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</si>
  <si>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</si>
  <si>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</si>
  <si>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</si>
  <si>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</si>
  <si>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</si>
  <si>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</si>
  <si>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</si>
  <si>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</si>
  <si>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</si>
  <si>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</si>
  <si>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</si>
  <si>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</si>
  <si>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</si>
  <si>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</si>
  <si>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</si>
  <si>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</si>
  <si>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</si>
  <si>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</si>
  <si>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</si>
  <si>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</si>
  <si>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</si>
  <si>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</si>
  <si>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</si>
  <si>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</si>
  <si>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</si>
  <si>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</si>
  <si>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</si>
  <si>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</si>
  <si>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</si>
  <si>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</si>
  <si>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</si>
  <si>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</si>
  <si>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</si>
  <si>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</si>
  <si>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</si>
  <si>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</si>
  <si>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</si>
  <si>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</si>
  <si>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</si>
  <si>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</si>
  <si>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</si>
  <si>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</si>
  <si>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</si>
  <si>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</si>
  <si>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</si>
  <si>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</si>
  <si>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</si>
  <si>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</si>
  <si>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</si>
  <si>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</si>
  <si>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</si>
  <si>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</si>
  <si>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</si>
  <si>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</si>
  <si>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</si>
  <si>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</si>
  <si>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</si>
  <si>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</si>
  <si>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</si>
  <si>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</si>
  <si>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</si>
  <si>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</si>
  <si>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</si>
  <si>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</si>
  <si>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</si>
  <si>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</si>
  <si>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</si>
  <si>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</si>
  <si>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</si>
  <si>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</si>
  <si>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</si>
  <si>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</si>
  <si>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</si>
  <si>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</si>
  <si>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</si>
  <si>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</si>
  <si>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</si>
  <si>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</si>
  <si>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</si>
  <si>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</si>
  <si>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</si>
  <si>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</si>
  <si>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</si>
  <si>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</si>
  <si>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</si>
  <si>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</si>
  <si>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</si>
  <si>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</si>
  <si>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</si>
  <si>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</si>
  <si>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</si>
  <si>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</si>
  <si>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</si>
  <si>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</si>
  <si>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</si>
  <si>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</si>
  <si>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</si>
  <si>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</si>
  <si>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</si>
  <si>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</si>
  <si>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</si>
  <si>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</si>
  <si>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</si>
  <si>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</si>
  <si>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</si>
  <si>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</si>
  <si>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</si>
  <si>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</si>
  <si>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</si>
  <si>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</si>
  <si>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</si>
  <si>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</si>
  <si>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</si>
  <si>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</si>
  <si>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</si>
  <si>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</si>
  <si>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</si>
  <si>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</si>
  <si>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</si>
  <si>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</si>
  <si>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</si>
  <si>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</si>
  <si>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</si>
  <si>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</si>
  <si>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</si>
  <si>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</si>
  <si>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</si>
  <si>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</si>
  <si>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</si>
  <si>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</si>
  <si>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</si>
  <si>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</si>
  <si>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</si>
  <si>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</si>
  <si>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</si>
  <si>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</si>
  <si>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</si>
  <si>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</si>
  <si>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</si>
  <si>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</si>
  <si>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</si>
  <si>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</si>
  <si>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</si>
  <si>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</si>
  <si>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</si>
  <si>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</si>
  <si>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</si>
  <si>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</si>
  <si>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</si>
  <si>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</si>
  <si>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</si>
  <si>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</si>
  <si>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</si>
  <si>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</si>
  <si>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</si>
  <si>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</si>
  <si>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</si>
  <si>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</si>
  <si>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</si>
  <si>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</si>
  <si>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</si>
  <si>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</si>
  <si>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</si>
  <si>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</si>
  <si>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</si>
  <si>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</si>
  <si>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</si>
  <si>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</si>
  <si>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</si>
  <si>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</si>
  <si>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</si>
  <si>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</si>
  <si>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</si>
  <si>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</si>
  <si>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</si>
  <si>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</si>
  <si>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</si>
  <si>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</si>
  <si>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</si>
  <si>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</si>
  <si>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</si>
  <si>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</si>
  <si>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</si>
  <si>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</si>
  <si>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</si>
  <si>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</si>
  <si>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</si>
  <si>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</si>
  <si>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</si>
  <si>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</si>
  <si>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</si>
  <si>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</si>
  <si>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</si>
  <si>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</si>
  <si>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</si>
  <si>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</si>
  <si>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</si>
  <si>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</si>
  <si>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</si>
  <si>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</si>
  <si>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</si>
  <si>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</si>
  <si>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</si>
  <si>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</si>
  <si>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</si>
  <si>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</si>
  <si>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</si>
  <si>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</si>
  <si>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</si>
  <si>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</si>
  <si>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</si>
  <si>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</si>
  <si>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</si>
  <si>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</si>
  <si>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</si>
  <si>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</si>
  <si>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</si>
  <si>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</si>
  <si>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</si>
  <si>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</si>
  <si>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</si>
  <si>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</si>
  <si>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</si>
  <si>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</si>
  <si>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</si>
  <si>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</si>
  <si>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</si>
  <si>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</si>
  <si>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</si>
  <si>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</si>
  <si>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</si>
  <si>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</si>
  <si>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</si>
  <si>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</si>
  <si>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</si>
  <si>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</si>
  <si>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</si>
  <si>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</si>
  <si>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</si>
  <si>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</si>
  <si>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</si>
  <si>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</si>
  <si>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</si>
  <si>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</si>
  <si>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</si>
  <si>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</si>
  <si>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</si>
  <si>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</si>
  <si>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</si>
  <si>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</si>
  <si>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</si>
  <si>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</si>
  <si>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</si>
  <si>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</si>
  <si>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</si>
  <si>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</si>
  <si>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</si>
  <si>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</si>
  <si>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</si>
  <si>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</si>
  <si>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</si>
  <si>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</si>
  <si>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</si>
  <si>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</si>
  <si>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</si>
  <si>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</si>
  <si>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</si>
  <si>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</si>
  <si>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</si>
  <si>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</si>
  <si>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</si>
  <si>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</si>
  <si>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</si>
  <si>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</si>
  <si>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</si>
  <si>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</si>
  <si>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</si>
  <si>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</si>
  <si>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</si>
  <si>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</si>
  <si>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</si>
  <si>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</si>
  <si>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</si>
  <si>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</si>
  <si>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</si>
  <si>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</si>
  <si>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</si>
  <si>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</si>
  <si>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</si>
  <si>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</si>
  <si>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</si>
  <si>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</si>
  <si>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</si>
  <si>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</si>
  <si>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</si>
  <si>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</si>
  <si>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</si>
  <si>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</si>
  <si>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</si>
  <si>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</si>
  <si>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</si>
  <si>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</si>
  <si>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</si>
  <si>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</si>
  <si>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</si>
  <si>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Сумма на год, руб.</t>
  </si>
  <si>
    <t>Муниципальная программа "Развитие культуры в сельском поселении Алябьевский на 2015-2019 годы"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</si>
  <si>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</si>
  <si>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</si>
  <si>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</si>
  <si>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</si>
  <si>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</si>
  <si>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</si>
  <si>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</si>
  <si>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</si>
  <si>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</si>
  <si>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</si>
  <si>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</si>
  <si>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</si>
  <si>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</si>
  <si>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</si>
  <si>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</si>
  <si>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</si>
  <si>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</si>
  <si>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</si>
  <si>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</si>
  <si>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</si>
  <si>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</si>
  <si>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</si>
  <si>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</si>
  <si>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</si>
  <si>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</si>
  <si>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</si>
  <si>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</si>
  <si>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</si>
  <si>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</si>
  <si>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</si>
  <si>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</si>
  <si>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</si>
  <si>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</si>
  <si>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</si>
  <si>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</si>
  <si>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</si>
  <si>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</si>
  <si>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</si>
  <si>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</si>
  <si>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</si>
  <si>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</si>
  <si>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</si>
  <si>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</si>
  <si>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</si>
  <si>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</si>
  <si>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</si>
  <si>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</si>
  <si>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</si>
  <si>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</si>
  <si>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</si>
  <si>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</si>
  <si>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</si>
  <si>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</si>
  <si>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</si>
  <si>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</si>
  <si>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</si>
  <si>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</si>
  <si>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</si>
  <si>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</si>
  <si>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</si>
  <si>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</si>
  <si>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</si>
  <si>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</si>
  <si>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</si>
  <si>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</si>
  <si>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</si>
  <si>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</si>
  <si>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190F200000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</si>
  <si>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</si>
  <si>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</si>
  <si>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</si>
  <si>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</si>
  <si>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</si>
  <si>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</si>
  <si>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</si>
  <si>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</si>
  <si>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</si>
  <si>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Региональный проект "Формирование комфортной городской среды"</t>
  </si>
  <si>
    <t>1900199990</t>
  </si>
  <si>
    <t>Основное мероприятие "Формирование комфортной городской среды"</t>
  </si>
  <si>
    <t>1300184290</t>
  </si>
  <si>
    <t>1300185150</t>
  </si>
  <si>
    <t>1300120600</t>
  </si>
  <si>
    <t>Реализация проектов инициативного бюджетирования</t>
  </si>
  <si>
    <t>Муниципальная программа "Развитие физической культуры и массового спорта на территории сельского поселения Алябьевский"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</si>
  <si>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</si>
  <si>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</si>
  <si>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</si>
  <si>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</si>
  <si>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1300184200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</si>
  <si>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</si>
  <si>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</si>
  <si>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0910199990</t>
  </si>
  <si>
    <t>Здравоохранение</t>
  </si>
  <si>
    <t>Санитарно-эпидемиологическое благополучие</t>
  </si>
  <si>
    <t>070W100000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</si>
  <si>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</si>
  <si>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070W158530</t>
  </si>
  <si>
    <t>Приложение 9</t>
  </si>
  <si>
    <t>Ведомственная структура расходов бюджета сельского поселения Алябьевский на 2022 год</t>
  </si>
  <si>
    <t>от 24.12.2021 года № 147</t>
  </si>
  <si>
    <t>Приложение 5</t>
  </si>
  <si>
    <t>от 27.01.2022 года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</si>
</sst>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3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4" fontId="7" fillId="3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4" fontId="14" fillId="4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4" fontId="3" fillId="5" borderId="1" xfId="0" applyNumberFormat="1" applyFont="1" applyFill="1" applyBorder="1" applyAlignment="1" applyProtection="1">
      <alignment horizontal="center" vertical="top"/>
    </xf>
    <xf numFmtId="4" fontId="16" fillId="3" borderId="1" xfId="0" applyNumberFormat="1" applyFont="1" applyFill="1" applyBorder="1" applyAlignment="1" applyProtection="1">
      <alignment horizontal="center" vertical="top"/>
    </xf>
    <xf numFmtId="4" fontId="7" fillId="6" borderId="1" xfId="0" applyNumberFormat="1" applyFont="1" applyFill="1" applyBorder="1" applyAlignment="1" applyProtection="1">
      <alignment horizontal="center" vertical="top"/>
    </xf>
    <xf numFmtId="4" fontId="10" fillId="3" borderId="1" xfId="0" applyNumberFormat="1" applyFont="1" applyFill="1" applyBorder="1" applyAlignment="1" applyProtection="1">
      <alignment horizontal="center" vertical="top"/>
    </xf>
    <xf numFmtId="4" fontId="16" fillId="6" borderId="1" xfId="0" applyNumberFormat="1" applyFont="1" applyFill="1" applyBorder="1" applyAlignment="1" applyProtection="1">
      <alignment horizontal="center" vertical="top"/>
    </xf>
    <xf numFmtId="4" fontId="14" fillId="3" borderId="1" xfId="0" applyNumberFormat="1" applyFont="1" applyFill="1" applyBorder="1" applyAlignment="1" applyProtection="1">
      <alignment horizontal="center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5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horizontal="center" vertical="top"/>
    </xf>
    <xf numFmtId="49" fontId="25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vertical="top"/>
    </xf>
    <xf numFmtId="49" fontId="22" fillId="3" borderId="1" xfId="0" applyNumberFormat="1" applyFont="1" applyFill="1" applyBorder="1" applyAlignment="1" applyProtection="1">
      <alignment horizontal="center" vertical="top"/>
    </xf>
    <xf numFmtId="49" fontId="25" fillId="3" borderId="1" xfId="0" applyNumberFormat="1" applyFont="1" applyFill="1" applyBorder="1" applyAlignment="1" applyProtection="1">
      <alignment horizontal="center" vertical="top"/>
    </xf>
    <xf numFmtId="49" fontId="26" fillId="3" borderId="1" xfId="0" applyNumberFormat="1" applyFont="1" applyFill="1" applyBorder="1" applyAlignment="1" applyProtection="1">
      <alignment horizontal="left" vertical="top"/>
    </xf>
    <xf numFmtId="49" fontId="26" fillId="3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5" fillId="3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7" fillId="3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vertical="top"/>
    </xf>
    <xf numFmtId="49" fontId="23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left" vertical="top" indent="1"/>
    </xf>
    <xf numFmtId="49" fontId="23" fillId="3" borderId="1" xfId="0" applyNumberFormat="1" applyFont="1" applyFill="1" applyBorder="1" applyAlignment="1" applyProtection="1">
      <alignment horizontal="center" vertical="top"/>
    </xf>
    <xf numFmtId="0" fontId="23" fillId="3" borderId="1" xfId="0" applyNumberFormat="1" applyFont="1" applyFill="1" applyBorder="1" applyAlignment="1" applyProtection="1">
      <alignment horizontal="left" vertical="top" indent="1"/>
    </xf>
    <xf numFmtId="49" fontId="24" fillId="3" borderId="1" xfId="0" applyNumberFormat="1" applyFont="1" applyFill="1" applyBorder="1" applyAlignment="1" applyProtection="1">
      <alignment horizontal="center" vertical="top"/>
    </xf>
    <xf numFmtId="0" fontId="24" fillId="3" borderId="1" xfId="0" applyNumberFormat="1" applyFont="1" applyFill="1" applyBorder="1" applyAlignment="1" applyProtection="1">
      <alignment horizontal="left" vertical="top" indent="1"/>
    </xf>
    <xf numFmtId="49" fontId="23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vertical="top"/>
    </xf>
    <xf numFmtId="49" fontId="27" fillId="2" borderId="1" xfId="0" applyNumberFormat="1" applyFont="1" applyFill="1" applyBorder="1" applyAlignment="1" applyProtection="1">
      <alignment vertical="top"/>
    </xf>
    <xf numFmtId="49" fontId="22" fillId="2" borderId="1" xfId="0" applyNumberFormat="1" applyFont="1" applyFill="1" applyBorder="1" applyAlignment="1" applyProtection="1">
      <alignment horizontal="center" vertical="top"/>
    </xf>
    <xf numFmtId="49" fontId="22" fillId="2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24" fillId="7" borderId="1" xfId="0" applyNumberFormat="1" applyFont="1" applyFill="1" applyBorder="1" applyAlignment="1" applyProtection="1">
      <alignment vertical="top"/>
    </xf>
    <xf numFmtId="0" fontId="25" fillId="3" borderId="1" xfId="0" applyNumberFormat="1" applyFont="1" applyFill="1" applyBorder="1" applyAlignment="1" applyProtection="1">
      <alignment horizontal="left" vertical="top"/>
    </xf>
    <xf numFmtId="49" fontId="30" fillId="2" borderId="1" xfId="0" applyNumberFormat="1" applyFont="1" applyFill="1" applyBorder="1" applyAlignment="1" applyProtection="1">
      <alignment horizontal="left" vertical="top"/>
    </xf>
    <xf numFmtId="49" fontId="30" fillId="6" borderId="1" xfId="0" applyNumberFormat="1" applyFont="1" applyFill="1" applyBorder="1" applyAlignment="1" applyProtection="1">
      <alignment horizontal="left" vertical="top"/>
    </xf>
    <xf numFmtId="49" fontId="30" fillId="3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2" fillId="3" borderId="1" xfId="0" applyNumberFormat="1" applyFont="1" applyFill="1" applyBorder="1" applyAlignment="1" applyProtection="1">
      <alignment horizontal="left" vertical="top"/>
    </xf>
    <xf numFmtId="49" fontId="33" fillId="3" borderId="1" xfId="0" applyNumberFormat="1" applyFont="1" applyFill="1" applyBorder="1" applyAlignment="1" applyProtection="1">
      <alignment horizontal="left" vertical="top"/>
    </xf>
    <xf numFmtId="49" fontId="33" fillId="6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4" fillId="6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horizontal="left" vertical="top"/>
    </xf>
    <xf numFmtId="49" fontId="31" fillId="6" borderId="1" xfId="0" applyNumberFormat="1" applyFont="1" applyFill="1" applyBorder="1" applyAlignment="1" applyProtection="1">
      <alignment vertical="top"/>
    </xf>
    <xf numFmtId="49" fontId="35" fillId="3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vertical="top"/>
    </xf>
    <xf numFmtId="49" fontId="31" fillId="3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vertical="top"/>
    </xf>
    <xf numFmtId="49" fontId="34" fillId="2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6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5" fillId="9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horizontal="left" vertical="top"/>
    </xf>
    <xf numFmtId="0" fontId="12" fillId="10" borderId="1" xfId="0" applyNumberFormat="1" applyFont="1" applyFill="1" applyBorder="1" applyAlignment="1" applyProtection="1">
      <alignment horizontal="left" vertical="top" wrapText="1"/>
    </xf>
    <xf numFmtId="49" fontId="23" fillId="10" borderId="1" xfId="0" applyNumberFormat="1" applyFont="1" applyFill="1" applyBorder="1" applyAlignment="1" applyProtection="1">
      <alignment horizontal="center" vertical="top"/>
    </xf>
    <xf numFmtId="49" fontId="24" fillId="10" borderId="1" xfId="0" applyNumberFormat="1" applyFont="1" applyFill="1" applyBorder="1" applyAlignment="1" applyProtection="1">
      <alignment horizontal="center" vertical="top"/>
    </xf>
    <xf numFmtId="49" fontId="35" fillId="10" borderId="1" xfId="0" applyNumberFormat="1" applyFont="1" applyFill="1" applyBorder="1" applyAlignment="1" applyProtection="1">
      <alignment horizontal="left" vertical="top"/>
    </xf>
    <xf numFmtId="4" fontId="3" fillId="10" borderId="1" xfId="0" applyNumberFormat="1" applyFont="1" applyFill="1" applyBorder="1" applyAlignment="1" applyProtection="1">
      <alignment horizontal="center" vertical="top"/>
    </xf>
    <xf numFmtId="49" fontId="27" fillId="1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49" fontId="23" fillId="11" borderId="1" xfId="0" applyNumberFormat="1" applyFont="1" applyFill="1" applyBorder="1" applyAlignment="1" applyProtection="1">
      <alignment horizontal="center" vertical="top"/>
    </xf>
    <xf numFmtId="49" fontId="24" fillId="11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24" fillId="11" borderId="1" xfId="0" applyNumberFormat="1" applyFont="1" applyFill="1" applyBorder="1" applyAlignment="1" applyProtection="1">
      <alignment horizontal="left" vertical="top" indent="1"/>
    </xf>
    <xf numFmtId="4" fontId="14" fillId="11" borderId="1" xfId="0" applyNumberFormat="1" applyFont="1" applyFill="1" applyBorder="1" applyAlignment="1" applyProtection="1">
      <alignment horizontal="center" vertical="top"/>
    </xf>
    <xf numFmtId="4" fontId="16" fillId="11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vertical="top"/>
    </xf>
    <xf numFmtId="49" fontId="35" fillId="2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0" fontId="2" fillId="12" borderId="0" xfId="0" applyNumberFormat="1" applyFont="1" applyFill="1" applyBorder="1" applyAlignment="1" applyProtection="1">
      <alignment vertical="top"/>
    </xf>
    <xf numFmtId="0" fontId="8" fillId="13" borderId="1" xfId="0" applyNumberFormat="1" applyFont="1" applyFill="1" applyBorder="1" applyAlignment="1" applyProtection="1">
      <alignment horizontal="left" vertical="top" wrapText="1"/>
    </xf>
    <xf numFmtId="49" fontId="22" fillId="13" borderId="1" xfId="0" applyNumberFormat="1" applyFont="1" applyFill="1" applyBorder="1" applyAlignment="1" applyProtection="1">
      <alignment horizontal="center" vertical="top"/>
    </xf>
    <xf numFmtId="49" fontId="25" fillId="13" borderId="1" xfId="0" applyNumberFormat="1" applyFont="1" applyFill="1" applyBorder="1" applyAlignment="1" applyProtection="1">
      <alignment horizontal="center" vertical="top"/>
    </xf>
    <xf numFmtId="49" fontId="30" fillId="13" borderId="1" xfId="0" applyNumberFormat="1" applyFont="1" applyFill="1" applyBorder="1" applyAlignment="1" applyProtection="1">
      <alignment vertical="top"/>
    </xf>
    <xf numFmtId="49" fontId="26" fillId="13" borderId="1" xfId="0" applyNumberFormat="1" applyFont="1" applyFill="1" applyBorder="1" applyAlignment="1" applyProtection="1">
      <alignment vertical="top"/>
    </xf>
    <xf numFmtId="4" fontId="7" fillId="13" borderId="1" xfId="0" applyNumberFormat="1" applyFont="1" applyFill="1" applyBorder="1" applyAlignment="1" applyProtection="1">
      <alignment horizontal="center" vertical="top"/>
    </xf>
    <xf numFmtId="49" fontId="29" fillId="13" borderId="1" xfId="0" applyNumberFormat="1" applyFont="1" applyFill="1" applyBorder="1" applyAlignment="1" applyProtection="1">
      <alignment horizontal="center" vertical="top"/>
    </xf>
    <xf numFmtId="49" fontId="36" fillId="13" borderId="1" xfId="0" applyNumberFormat="1" applyFont="1" applyFill="1" applyBorder="1" applyAlignment="1" applyProtection="1">
      <alignment vertical="top"/>
    </xf>
    <xf numFmtId="49" fontId="29" fillId="13" borderId="1" xfId="0" applyNumberFormat="1" applyFont="1" applyFill="1" applyBorder="1" applyAlignment="1" applyProtection="1">
      <alignment vertical="top"/>
    </xf>
    <xf numFmtId="4" fontId="10" fillId="13" borderId="1" xfId="0" applyNumberFormat="1" applyFont="1" applyFill="1" applyBorder="1" applyAlignment="1" applyProtection="1">
      <alignment horizontal="center" vertical="top"/>
    </xf>
    <xf numFmtId="49" fontId="24" fillId="13" borderId="1" xfId="0" applyNumberFormat="1" applyFont="1" applyFill="1" applyBorder="1" applyAlignment="1" applyProtection="1">
      <alignment horizontal="center" vertical="top"/>
    </xf>
    <xf numFmtId="49" fontId="31" fillId="13" borderId="1" xfId="0" applyNumberFormat="1" applyFont="1" applyFill="1" applyBorder="1" applyAlignment="1" applyProtection="1">
      <alignment vertical="top"/>
    </xf>
    <xf numFmtId="49" fontId="24" fillId="13" borderId="1" xfId="0" applyNumberFormat="1" applyFont="1" applyFill="1" applyBorder="1" applyAlignment="1" applyProtection="1">
      <alignment vertical="top"/>
    </xf>
    <xf numFmtId="4" fontId="16" fillId="13" borderId="1" xfId="0" applyNumberFormat="1" applyFont="1" applyFill="1" applyBorder="1" applyAlignment="1" applyProtection="1">
      <alignment horizontal="center" vertical="top"/>
    </xf>
    <xf numFmtId="4" fontId="3" fillId="13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49" fontId="23" fillId="2" borderId="1" xfId="0" applyNumberFormat="1" applyFont="1" applyFill="1" applyBorder="1" applyAlignment="1" applyProtection="1">
      <alignment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5" fillId="14" borderId="1" xfId="0" applyNumberFormat="1" applyFont="1" applyFill="1" applyBorder="1" applyAlignment="1" applyProtection="1">
      <alignment horizontal="lef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2" fillId="8" borderId="0" xfId="0" applyNumberFormat="1" applyFont="1" applyFill="1" applyBorder="1" applyAlignment="1" applyProtection="1">
      <alignment vertical="top"/>
    </xf>
    <xf numFmtId="4" fontId="3" fillId="15" borderId="1" xfId="0" applyNumberFormat="1" applyFont="1" applyFill="1" applyBorder="1" applyAlignment="1" applyProtection="1">
      <alignment horizontal="center" vertical="top"/>
    </xf>
    <xf numFmtId="49" fontId="23" fillId="16" borderId="1" xfId="0" applyNumberFormat="1" applyFont="1" applyFill="1" applyBorder="1" applyAlignment="1" applyProtection="1">
      <alignment horizontal="center" vertical="top"/>
    </xf>
    <xf numFmtId="49" fontId="24" fillId="16" borderId="1" xfId="0" applyNumberFormat="1" applyFont="1" applyFill="1" applyBorder="1" applyAlignment="1" applyProtection="1">
      <alignment horizontal="center" vertical="top"/>
    </xf>
    <xf numFmtId="49" fontId="35" fillId="16" borderId="1" xfId="0" applyNumberFormat="1" applyFont="1" applyFill="1" applyBorder="1" applyAlignment="1" applyProtection="1">
      <alignment horizontal="left" vertical="top"/>
    </xf>
    <xf numFmtId="49" fontId="24" fillId="16" borderId="1" xfId="0" applyNumberFormat="1" applyFont="1" applyFill="1" applyBorder="1" applyAlignment="1" applyProtection="1">
      <alignment vertical="top"/>
    </xf>
    <xf numFmtId="4" fontId="3" fillId="16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16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1" fillId="11" borderId="1" xfId="0" applyNumberFormat="1" applyFont="1" applyFill="1" applyBorder="1" applyAlignment="1" applyProtection="1">
      <alignment vertical="top"/>
    </xf>
    <xf numFmtId="49" fontId="32" fillId="0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horizontal="center" vertical="top"/>
    </xf>
    <xf numFmtId="49" fontId="24" fillId="17" borderId="1" xfId="0" applyNumberFormat="1" applyFont="1" applyFill="1" applyBorder="1" applyAlignment="1" applyProtection="1">
      <alignment horizontal="center" vertical="top"/>
    </xf>
    <xf numFmtId="49" fontId="31" fillId="17" borderId="1" xfId="0" applyNumberFormat="1" applyFont="1" applyFill="1" applyBorder="1" applyAlignment="1" applyProtection="1">
      <alignment vertical="top"/>
    </xf>
    <xf numFmtId="49" fontId="24" fillId="17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vertical="top"/>
    </xf>
    <xf numFmtId="0" fontId="12" fillId="18" borderId="1" xfId="0" applyNumberFormat="1" applyFont="1" applyFill="1" applyBorder="1" applyAlignment="1" applyProtection="1">
      <alignment horizontal="left" vertical="top" wrapText="1"/>
    </xf>
    <xf numFmtId="0" fontId="5" fillId="10" borderId="1" xfId="0" applyNumberFormat="1" applyFont="1" applyFill="1" applyBorder="1" applyAlignment="1" applyProtection="1">
      <alignment horizontal="left" vertical="top" wrapText="1"/>
    </xf>
    <xf numFmtId="49" fontId="31" fillId="10" borderId="1" xfId="0" applyNumberFormat="1" applyFont="1" applyFill="1" applyBorder="1" applyAlignment="1" applyProtection="1">
      <alignment horizontal="left" vertical="top"/>
    </xf>
    <xf numFmtId="4" fontId="3" fillId="18" borderId="1" xfId="0" applyNumberFormat="1" applyFont="1" applyFill="1" applyBorder="1" applyAlignment="1" applyProtection="1">
      <alignment horizontal="center" vertical="top"/>
    </xf>
    <xf numFmtId="4" fontId="3" fillId="19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42" fillId="0" borderId="0" xfId="0" applyNumberFormat="1" applyFont="1" applyFill="1" applyBorder="1" applyAlignment="1" applyProtection="1">
      <alignment vertical="top"/>
    </xf>
    <xf numFmtId="49" fontId="23" fillId="19" borderId="1" xfId="0" applyNumberFormat="1" applyFont="1" applyFill="1" applyBorder="1" applyAlignment="1" applyProtection="1">
      <alignment horizontal="center" vertical="top"/>
    </xf>
    <xf numFmtId="49" fontId="24" fillId="19" borderId="1" xfId="0" applyNumberFormat="1" applyFont="1" applyFill="1" applyBorder="1" applyAlignment="1" applyProtection="1">
      <alignment horizontal="center" vertical="top"/>
    </xf>
    <xf numFmtId="49" fontId="31" fillId="19" borderId="1" xfId="0" applyNumberFormat="1" applyFont="1" applyFill="1" applyBorder="1" applyAlignment="1" applyProtection="1">
      <alignment horizontal="left" vertical="top"/>
    </xf>
    <xf numFmtId="49" fontId="24" fillId="19" borderId="1" xfId="0" applyNumberFormat="1" applyFont="1" applyFill="1" applyBorder="1" applyAlignment="1" applyProtection="1">
      <alignment vertical="top"/>
    </xf>
    <xf numFmtId="49" fontId="23" fillId="16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20" borderId="0" xfId="0" applyNumberFormat="1" applyFont="1" applyFill="1" applyBorder="1" applyAlignment="1" applyProtection="1">
      <alignment vertical="top"/>
    </xf>
    <xf numFmtId="49" fontId="23" fillId="18" borderId="1" xfId="0" applyNumberFormat="1" applyFont="1" applyFill="1" applyBorder="1" applyAlignment="1" applyProtection="1">
      <alignment horizontal="center" vertical="top"/>
    </xf>
    <xf numFmtId="49" fontId="24" fillId="18" borderId="1" xfId="0" applyNumberFormat="1" applyFont="1" applyFill="1" applyBorder="1" applyAlignment="1" applyProtection="1">
      <alignment horizontal="center" vertical="top"/>
    </xf>
    <xf numFmtId="49" fontId="35" fillId="18" borderId="1" xfId="0" applyNumberFormat="1" applyFont="1" applyFill="1" applyBorder="1" applyAlignment="1" applyProtection="1">
      <alignment horizontal="left" vertical="top"/>
    </xf>
    <xf numFmtId="49" fontId="24" fillId="18" borderId="1" xfId="0" applyNumberFormat="1" applyFont="1" applyFill="1" applyBorder="1" applyAlignment="1" applyProtection="1">
      <alignment vertical="top"/>
    </xf>
    <xf numFmtId="0" fontId="8" fillId="18" borderId="1" xfId="0" applyNumberFormat="1" applyFont="1" applyFill="1" applyBorder="1" applyAlignment="1" applyProtection="1">
      <alignment horizontal="left" vertical="top" wrapText="1"/>
    </xf>
    <xf numFmtId="49" fontId="22" fillId="18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5" fillId="18" borderId="1" xfId="0" applyNumberFormat="1" applyFont="1" applyFill="1" applyBorder="1" applyAlignment="1" applyProtection="1">
      <alignment horizontal="left" vertical="top" wrapText="1"/>
    </xf>
    <xf numFmtId="0" fontId="2" fillId="18" borderId="0" xfId="0" applyNumberFormat="1" applyFont="1" applyFill="1" applyBorder="1" applyAlignment="1" applyProtection="1">
      <alignment vertical="top"/>
    </xf>
    <xf numFmtId="49" fontId="31" fillId="18" borderId="1" xfId="0" applyNumberFormat="1" applyFont="1" applyFill="1" applyBorder="1" applyAlignment="1" applyProtection="1">
      <alignment vertical="top"/>
    </xf>
    <xf numFmtId="0" fontId="43" fillId="18" borderId="0" xfId="0" applyNumberFormat="1" applyFont="1" applyFill="1" applyBorder="1" applyAlignment="1" applyProtection="1">
      <alignment horizontal="left" vertical="center"/>
    </xf>
    <xf numFmtId="0" fontId="5" fillId="19" borderId="1" xfId="0" applyNumberFormat="1" applyFont="1" applyFill="1" applyBorder="1" applyAlignment="1" applyProtection="1">
      <alignment horizontal="left" vertical="top" wrapText="1"/>
    </xf>
    <xf numFmtId="49" fontId="23" fillId="21" borderId="1" xfId="0" applyNumberFormat="1" applyFont="1" applyFill="1" applyBorder="1" applyAlignment="1" applyProtection="1">
      <alignment horizontal="center" vertical="top"/>
    </xf>
    <xf numFmtId="49" fontId="24" fillId="21" borderId="1" xfId="0" applyNumberFormat="1" applyFont="1" applyFill="1" applyBorder="1" applyAlignment="1" applyProtection="1">
      <alignment horizontal="center" vertical="top"/>
    </xf>
    <xf numFmtId="49" fontId="31" fillId="21" borderId="1" xfId="0" applyNumberFormat="1" applyFont="1" applyFill="1" applyBorder="1" applyAlignment="1" applyProtection="1">
      <alignment vertical="top"/>
    </xf>
    <xf numFmtId="49" fontId="24" fillId="21" borderId="1" xfId="0" applyNumberFormat="1" applyFont="1" applyFill="1" applyBorder="1" applyAlignment="1" applyProtection="1">
      <alignment vertical="top"/>
    </xf>
    <xf numFmtId="4" fontId="3" fillId="21" borderId="1" xfId="0" applyNumberFormat="1" applyFont="1" applyFill="1" applyBorder="1" applyAlignment="1" applyProtection="1">
      <alignment horizontal="center" vertical="top"/>
    </xf>
    <xf numFmtId="0" fontId="5" fillId="22" borderId="1" xfId="0" applyNumberFormat="1" applyFont="1" applyFill="1" applyBorder="1" applyAlignment="1" applyProtection="1">
      <alignment horizontal="left" vertical="top" wrapText="1"/>
    </xf>
    <xf numFmtId="49" fontId="23" fillId="22" borderId="1" xfId="0" applyNumberFormat="1" applyFont="1" applyFill="1" applyBorder="1" applyAlignment="1" applyProtection="1">
      <alignment horizontal="center" vertical="top"/>
    </xf>
    <xf numFmtId="49" fontId="24" fillId="22" borderId="1" xfId="0" applyNumberFormat="1" applyFont="1" applyFill="1" applyBorder="1" applyAlignment="1" applyProtection="1">
      <alignment horizontal="center" vertical="top"/>
    </xf>
    <xf numFmtId="49" fontId="31" fillId="22" borderId="1" xfId="0" applyNumberFormat="1" applyFont="1" applyFill="1" applyBorder="1" applyAlignment="1" applyProtection="1">
      <alignment vertical="top"/>
    </xf>
    <xf numFmtId="0" fontId="24" fillId="22" borderId="1" xfId="0" applyNumberFormat="1" applyFont="1" applyFill="1" applyBorder="1" applyAlignment="1" applyProtection="1">
      <alignment horizontal="left" vertical="top" indent="1"/>
    </xf>
    <xf numFmtId="4" fontId="14" fillId="22" borderId="1" xfId="0" applyNumberFormat="1" applyFont="1" applyFill="1" applyBorder="1" applyAlignment="1" applyProtection="1">
      <alignment horizontal="center" vertical="top"/>
    </xf>
    <xf numFmtId="4" fontId="16" fillId="22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4" fontId="3" fillId="4" borderId="0" xfId="0" applyNumberFormat="1" applyFont="1" applyFill="1" applyBorder="1" applyAlignment="1" applyProtection="1">
      <alignment horizontal="center" vertical="top"/>
    </xf>
    <xf numFmtId="0" fontId="38" fillId="7" borderId="1" xfId="0" applyNumberFormat="1" applyFont="1" applyFill="1" applyBorder="1" applyAlignment="1" applyProtection="1">
      <alignment vertical="top" wrapText="1"/>
    </xf>
    <xf numFmtId="0" fontId="39" fillId="7" borderId="1" xfId="0" applyNumberFormat="1" applyFont="1" applyFill="1" applyBorder="1" applyAlignment="1" applyProtection="1">
      <alignment vertical="top" wrapText="1"/>
    </xf>
    <xf numFmtId="0" fontId="40" fillId="7" borderId="1" xfId="0" applyNumberFormat="1" applyFont="1" applyFill="1" applyBorder="1" applyAlignment="1" applyProtection="1">
      <alignment vertical="top" wrapText="1"/>
    </xf>
    <xf numFmtId="4" fontId="21" fillId="7" borderId="1" xfId="0" applyNumberFormat="1" applyFont="1" applyFill="1" applyBorder="1" applyAlignment="1" applyProtection="1">
      <alignment horizontal="center" vertical="top" wrapText="1"/>
    </xf>
    <xf numFmtId="0" fontId="37" fillId="2" borderId="1" xfId="0" applyNumberFormat="1" applyFont="1" applyFill="1" applyBorder="1" applyAlignment="1" applyProtection="1">
      <alignment vertical="top" wrapText="1"/>
    </xf>
    <xf numFmtId="0" fontId="28" fillId="2" borderId="1" xfId="0" applyNumberFormat="1" applyFont="1" applyFill="1" applyBorder="1" applyAlignment="1" applyProtection="1">
      <alignment vertical="top" wrapText="1"/>
    </xf>
    <xf numFmtId="4" fontId="20" fillId="2" borderId="1" xfId="0" applyNumberFormat="1" applyFont="1" applyFill="1" applyBorder="1" applyAlignment="1" applyProtection="1">
      <alignment horizontal="center" vertical="top" wrapText="1"/>
    </xf>
    <xf numFmtId="0" fontId="37" fillId="7" borderId="1" xfId="0" applyNumberFormat="1" applyFont="1" applyFill="1" applyBorder="1" applyAlignment="1" applyProtection="1">
      <alignment vertical="top" wrapText="1"/>
    </xf>
    <xf numFmtId="0" fontId="28" fillId="7" borderId="1" xfId="0" applyNumberFormat="1" applyFont="1" applyFill="1" applyBorder="1" applyAlignment="1" applyProtection="1">
      <alignment vertical="top" wrapText="1"/>
    </xf>
    <xf numFmtId="4" fontId="20" fillId="7" borderId="1" xfId="0" applyNumberFormat="1" applyFont="1" applyFill="1" applyBorder="1" applyAlignment="1" applyProtection="1">
      <alignment horizontal="center" vertical="top" wrapText="1"/>
    </xf>
    <xf numFmtId="4" fontId="20" fillId="4" borderId="1" xfId="0" applyNumberFormat="1" applyFont="1" applyFill="1" applyBorder="1" applyAlignment="1" applyProtection="1">
      <alignment horizontal="center" vertical="top" wrapText="1"/>
    </xf>
    <xf numFmtId="0" fontId="41" fillId="7" borderId="1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13" fillId="23" borderId="1" xfId="0" applyNumberFormat="1" applyFont="1" applyFill="1" applyBorder="1" applyAlignment="1" applyProtection="1">
      <alignment horizontal="left" vertical="top" wrapText="1"/>
    </xf>
    <xf numFmtId="49" fontId="22" fillId="23" borderId="1" xfId="0" applyNumberFormat="1" applyFont="1" applyFill="1" applyBorder="1" applyAlignment="1" applyProtection="1">
      <alignment horizontal="center" vertical="top"/>
    </xf>
    <xf numFmtId="49" fontId="34" fillId="23" borderId="1" xfId="0" applyNumberFormat="1" applyFont="1" applyFill="1" applyBorder="1" applyAlignment="1" applyProtection="1">
      <alignment vertical="top"/>
    </xf>
    <xf numFmtId="49" fontId="22" fillId="23" borderId="1" xfId="0" applyNumberFormat="1" applyFont="1" applyFill="1" applyBorder="1" applyAlignment="1" applyProtection="1">
      <alignment vertical="top"/>
    </xf>
    <xf numFmtId="4" fontId="16" fillId="23" borderId="1" xfId="0" applyNumberFormat="1" applyFont="1" applyFill="1" applyBorder="1" applyAlignment="1" applyProtection="1">
      <alignment horizontal="center" vertical="top"/>
    </xf>
    <xf numFmtId="4" fontId="3" fillId="23" borderId="1" xfId="0" applyNumberFormat="1" applyFont="1" applyFill="1" applyBorder="1" applyAlignment="1" applyProtection="1">
      <alignment horizontal="center" vertical="top"/>
    </xf>
    <xf numFmtId="0" fontId="5" fillId="24" borderId="1" xfId="0" applyNumberFormat="1" applyFont="1" applyFill="1" applyBorder="1" applyAlignment="1" applyProtection="1">
      <alignment vertical="top" wrapText="1"/>
    </xf>
    <xf numFmtId="0" fontId="5" fillId="24" borderId="1" xfId="0" applyNumberFormat="1" applyFont="1" applyFill="1" applyBorder="1" applyAlignment="1" applyProtection="1">
      <alignment horizontal="left" vertical="top" wrapText="1"/>
    </xf>
    <xf numFmtId="0" fontId="37" fillId="19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left" vertical="center"/>
    </xf>
    <xf numFmtId="49" fontId="3" fillId="18" borderId="0" xfId="0" applyNumberFormat="1" applyFont="1" applyFill="1" applyBorder="1" applyAlignment="1" applyProtection="1">
      <alignment vertical="top"/>
    </xf>
    <xf numFmtId="0" fontId="8" fillId="23" borderId="1" xfId="0" applyNumberFormat="1" applyFont="1" applyFill="1" applyBorder="1" applyAlignment="1" applyProtection="1">
      <alignment horizontal="left" vertical="top" wrapText="1"/>
    </xf>
    <xf numFmtId="0" fontId="8" fillId="25" borderId="1" xfId="0" applyNumberFormat="1" applyFont="1" applyFill="1" applyBorder="1" applyAlignment="1" applyProtection="1">
      <alignment horizontal="left" vertical="top" wrapText="1"/>
    </xf>
    <xf numFmtId="49" fontId="22" fillId="25" borderId="1" xfId="0" applyNumberFormat="1" applyFont="1" applyFill="1" applyBorder="1" applyAlignment="1" applyProtection="1">
      <alignment horizontal="center" vertical="top"/>
    </xf>
    <xf numFmtId="49" fontId="34" fillId="25" borderId="1" xfId="0" applyNumberFormat="1" applyFont="1" applyFill="1" applyBorder="1" applyAlignment="1" applyProtection="1">
      <alignment vertical="top"/>
    </xf>
    <xf numFmtId="49" fontId="22" fillId="25" borderId="1" xfId="0" applyNumberFormat="1" applyFont="1" applyFill="1" applyBorder="1" applyAlignment="1" applyProtection="1">
      <alignment vertical="top"/>
    </xf>
    <xf numFmtId="4" fontId="16" fillId="25" borderId="1" xfId="0" applyNumberFormat="1" applyFont="1" applyFill="1" applyBorder="1" applyAlignment="1" applyProtection="1">
      <alignment horizontal="center" vertical="top"/>
    </xf>
    <xf numFmtId="4" fontId="3" fillId="25" borderId="1" xfId="0" applyNumberFormat="1" applyFont="1" applyFill="1" applyBorder="1" applyAlignment="1" applyProtection="1">
      <alignment horizontal="center" vertical="top"/>
    </xf>
    <xf numFmtId="0" fontId="5" fillId="21" borderId="1" xfId="0" applyNumberFormat="1" applyFont="1" applyFill="1" applyBorder="1" applyAlignment="1" applyProtection="1">
      <alignment vertical="top" wrapText="1"/>
    </xf>
    <xf numFmtId="0" fontId="28" fillId="0" borderId="1" xfId="0" applyNumberFormat="1" applyFont="1" applyFill="1" applyBorder="1" applyAlignment="1" applyProtection="1">
      <alignment vertical="top" wrapText="1"/>
    </xf>
    <xf numFmtId="4" fontId="20" fillId="0" borderId="1" xfId="0" applyNumberFormat="1" applyFont="1" applyFill="1" applyBorder="1" applyAlignment="1" applyProtection="1">
      <alignment horizontal="center" vertical="top" wrapText="1"/>
    </xf>
    <xf numFmtId="0" fontId="5" fillId="26" borderId="1" xfId="0" applyNumberFormat="1" applyFont="1" applyFill="1" applyBorder="1" applyAlignment="1" applyProtection="1">
      <alignment vertical="top" wrapText="1"/>
    </xf>
    <xf numFmtId="49" fontId="23" fillId="26" borderId="1" xfId="0" applyNumberFormat="1" applyFont="1" applyFill="1" applyBorder="1" applyAlignment="1" applyProtection="1">
      <alignment horizontal="center" vertical="top"/>
    </xf>
    <xf numFmtId="49" fontId="31" fillId="26" borderId="1" xfId="0" applyNumberFormat="1" applyFont="1" applyFill="1" applyBorder="1" applyAlignment="1" applyProtection="1">
      <alignment vertical="top"/>
    </xf>
    <xf numFmtId="49" fontId="27" fillId="26" borderId="1" xfId="0" applyNumberFormat="1" applyFont="1" applyFill="1" applyBorder="1" applyAlignment="1" applyProtection="1">
      <alignment vertical="top"/>
    </xf>
    <xf numFmtId="4" fontId="3" fillId="26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2"/>
  <sheetViews>
    <sheetView tabSelected="1" view="pageBreakPreview" zoomScaleNormal="100" zoomScaleSheetLayoutView="100" workbookViewId="0">
      <selection activeCell="I5" sqref="I5"/>
    </sheetView>
  </sheetViews>
  <sheetFormatPr defaultRowHeight="12.75" x14ac:dyDescent="0.2"/>
  <cols>
    <col min="1" max="1" width="47.8554687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0.28515625" customWidth="1"/>
    <col min="11" max="11" width="9.85546875" customWidth="1"/>
    <col min="12" max="12" width="36.140625" customWidth="1"/>
    <col min="13" max="13" width="13.140625" customWidth="1"/>
  </cols>
  <sheetData>
    <row r="1" spans="1:11" ht="17.25" customHeight="1" x14ac:dyDescent="0.2">
      <c r="A1" s="7"/>
      <c r="B1" s="7"/>
      <c r="C1" s="7"/>
      <c r="D1" s="7"/>
      <c r="E1" s="7"/>
      <c r="F1" s="7"/>
      <c r="G1" s="7"/>
      <c r="H1" s="7"/>
      <c r="I1" s="7"/>
      <c r="J1" s="4" t="s">
        <v>412</v>
      </c>
      <c r="K1" s="7"/>
    </row>
    <row r="2" spans="1:11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7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7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4" t="s">
        <v>413</v>
      </c>
      <c r="K4" s="5"/>
    </row>
    <row r="5" spans="1:11" ht="16.5" customHeight="1" x14ac:dyDescent="0.2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 x14ac:dyDescent="0.2">
      <c r="A6" s="253" t="s">
        <v>409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ht="15.75" customHeight="1" x14ac:dyDescent="0.2">
      <c r="A7" s="253"/>
      <c r="B7" s="253"/>
      <c r="C7" s="253"/>
      <c r="D7" s="253"/>
      <c r="E7" s="253" t="s">
        <v>25</v>
      </c>
      <c r="F7" s="253"/>
      <c r="G7" s="253"/>
      <c r="H7" s="253"/>
      <c r="I7" s="253"/>
      <c r="J7" s="253"/>
      <c r="K7" s="253"/>
    </row>
    <row r="8" spans="1:11" ht="15.75" customHeight="1" x14ac:dyDescent="0.2">
      <c r="A8" s="253" t="s">
        <v>11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1" ht="15.75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2" t="s">
        <v>411</v>
      </c>
    </row>
    <row r="10" spans="1:11" ht="6.75" customHeight="1" x14ac:dyDescent="0.2"/>
    <row r="11" spans="1:11" ht="15.75" x14ac:dyDescent="0.2">
      <c r="A11" s="255" t="s">
        <v>410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3" spans="1:11" x14ac:dyDescent="0.2">
      <c r="A13" s="257" t="s">
        <v>165</v>
      </c>
      <c r="B13" s="256" t="s">
        <v>22</v>
      </c>
      <c r="C13" s="256" t="s">
        <v>38</v>
      </c>
      <c r="D13" s="256" t="s">
        <v>0</v>
      </c>
      <c r="E13" s="256" t="s">
        <v>1</v>
      </c>
      <c r="F13" s="256" t="s">
        <v>2</v>
      </c>
      <c r="G13" s="259" t="s">
        <v>133</v>
      </c>
      <c r="H13" s="259" t="s">
        <v>118</v>
      </c>
      <c r="I13" s="254" t="s">
        <v>309</v>
      </c>
      <c r="J13" s="262" t="s">
        <v>28</v>
      </c>
      <c r="K13" s="262"/>
    </row>
    <row r="14" spans="1:11" ht="56.25" x14ac:dyDescent="0.2">
      <c r="A14" s="258"/>
      <c r="B14" s="256"/>
      <c r="C14" s="256"/>
      <c r="D14" s="256"/>
      <c r="E14" s="256"/>
      <c r="F14" s="256"/>
      <c r="G14" s="260"/>
      <c r="H14" s="260"/>
      <c r="I14" s="254"/>
      <c r="J14" s="3" t="s">
        <v>30</v>
      </c>
      <c r="K14" s="3" t="s">
        <v>29</v>
      </c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93" t="s">
        <v>23</v>
      </c>
      <c r="B16" s="35" t="s">
        <v>46</v>
      </c>
      <c r="C16" s="35"/>
      <c r="D16" s="36"/>
      <c r="E16" s="72"/>
      <c r="F16" s="37"/>
      <c r="G16" s="8"/>
      <c r="H16" s="8"/>
      <c r="I16" s="8"/>
      <c r="J16" s="8"/>
      <c r="K16" s="8"/>
    </row>
    <row r="17" spans="1:12" x14ac:dyDescent="0.2">
      <c r="A17" s="94" t="s">
        <v>12</v>
      </c>
      <c r="B17" s="38" t="s">
        <v>46</v>
      </c>
      <c r="C17" s="39" t="s">
        <v>5</v>
      </c>
      <c r="D17" s="40"/>
      <c r="E17" s="73"/>
      <c r="F17" s="41"/>
      <c r="G17" s="20" t="e">
        <f>G18+G25+G40+G62+G55</f>
        <v>#REF!</v>
      </c>
      <c r="H17" s="20" t="e">
        <f>H18+H25+H40+H62+H55</f>
        <v>#REF!</v>
      </c>
      <c r="I17" s="20">
        <f>I18+I25+I40+I62+I55</f>
        <v>11669846.739999998</v>
      </c>
      <c r="J17" s="20"/>
      <c r="K17" s="20"/>
      <c r="L17" s="25"/>
    </row>
    <row r="18" spans="1:12" ht="21" x14ac:dyDescent="0.2">
      <c r="A18" s="95" t="s">
        <v>16</v>
      </c>
      <c r="B18" s="42" t="s">
        <v>46</v>
      </c>
      <c r="C18" s="43" t="s">
        <v>5</v>
      </c>
      <c r="D18" s="43" t="s">
        <v>6</v>
      </c>
      <c r="E18" s="74"/>
      <c r="F18" s="45"/>
      <c r="G18" s="9">
        <f t="shared" ref="G18:H23" si="0">G19</f>
        <v>0</v>
      </c>
      <c r="H18" s="9">
        <f t="shared" si="0"/>
        <v>0</v>
      </c>
      <c r="I18" s="9">
        <f>I19</f>
        <v>1550000</v>
      </c>
      <c r="J18" s="9"/>
      <c r="K18" s="9"/>
      <c r="L18" s="28"/>
    </row>
    <row r="19" spans="1:12" ht="33" customHeight="1" x14ac:dyDescent="0.2">
      <c r="A19" s="106" t="s">
        <v>365</v>
      </c>
      <c r="B19" s="62" t="s">
        <v>46</v>
      </c>
      <c r="C19" s="63" t="s">
        <v>5</v>
      </c>
      <c r="D19" s="63" t="s">
        <v>6</v>
      </c>
      <c r="E19" s="87" t="s">
        <v>215</v>
      </c>
      <c r="F19" s="65"/>
      <c r="G19" s="17">
        <f t="shared" si="0"/>
        <v>0</v>
      </c>
      <c r="H19" s="17">
        <f t="shared" si="0"/>
        <v>0</v>
      </c>
      <c r="I19" s="17">
        <f>I20</f>
        <v>1550000</v>
      </c>
      <c r="J19" s="17"/>
      <c r="K19" s="17"/>
    </row>
    <row r="20" spans="1:12" ht="21.75" customHeight="1" x14ac:dyDescent="0.2">
      <c r="A20" s="3" t="s">
        <v>213</v>
      </c>
      <c r="B20" s="31" t="s">
        <v>46</v>
      </c>
      <c r="C20" s="32" t="s">
        <v>5</v>
      </c>
      <c r="D20" s="32" t="s">
        <v>6</v>
      </c>
      <c r="E20" s="75" t="s">
        <v>214</v>
      </c>
      <c r="F20" s="33"/>
      <c r="G20" s="11">
        <f t="shared" ref="G20:I21" si="1">G22</f>
        <v>0</v>
      </c>
      <c r="H20" s="11">
        <f t="shared" si="1"/>
        <v>0</v>
      </c>
      <c r="I20" s="11">
        <f t="shared" si="1"/>
        <v>1550000</v>
      </c>
      <c r="J20" s="11"/>
      <c r="K20" s="11"/>
    </row>
    <row r="21" spans="1:12" ht="13.5" customHeight="1" x14ac:dyDescent="0.2">
      <c r="A21" s="3" t="s">
        <v>216</v>
      </c>
      <c r="B21" s="31" t="s">
        <v>46</v>
      </c>
      <c r="C21" s="32" t="s">
        <v>5</v>
      </c>
      <c r="D21" s="32" t="s">
        <v>6</v>
      </c>
      <c r="E21" s="75" t="s">
        <v>217</v>
      </c>
      <c r="F21" s="33"/>
      <c r="G21" s="11">
        <f t="shared" si="1"/>
        <v>0</v>
      </c>
      <c r="H21" s="11">
        <f t="shared" si="1"/>
        <v>0</v>
      </c>
      <c r="I21" s="11">
        <f t="shared" si="1"/>
        <v>1550000</v>
      </c>
      <c r="J21" s="11"/>
      <c r="K21" s="11"/>
    </row>
    <row r="22" spans="1:12" ht="44.25" customHeight="1" x14ac:dyDescent="0.2">
      <c r="A22" s="96" t="s">
        <v>50</v>
      </c>
      <c r="B22" s="31" t="s">
        <v>46</v>
      </c>
      <c r="C22" s="32" t="s">
        <v>5</v>
      </c>
      <c r="D22" s="32" t="s">
        <v>6</v>
      </c>
      <c r="E22" s="75" t="s">
        <v>217</v>
      </c>
      <c r="F22" s="33" t="s">
        <v>51</v>
      </c>
      <c r="G22" s="11">
        <f t="shared" si="0"/>
        <v>0</v>
      </c>
      <c r="H22" s="11">
        <f t="shared" si="0"/>
        <v>0</v>
      </c>
      <c r="I22" s="11">
        <f>I23</f>
        <v>1550000</v>
      </c>
      <c r="J22" s="11"/>
      <c r="K22" s="11"/>
    </row>
    <row r="23" spans="1:12" ht="22.5" x14ac:dyDescent="0.2">
      <c r="A23" s="96" t="s">
        <v>82</v>
      </c>
      <c r="B23" s="31" t="s">
        <v>46</v>
      </c>
      <c r="C23" s="32" t="s">
        <v>5</v>
      </c>
      <c r="D23" s="32" t="s">
        <v>6</v>
      </c>
      <c r="E23" s="75" t="s">
        <v>217</v>
      </c>
      <c r="F23" s="33" t="s">
        <v>80</v>
      </c>
      <c r="G23" s="11">
        <f t="shared" si="0"/>
        <v>0</v>
      </c>
      <c r="H23" s="11">
        <f t="shared" si="0"/>
        <v>0</v>
      </c>
      <c r="I23" s="12">
        <v>1550000</v>
      </c>
      <c r="J23" s="11"/>
      <c r="K23" s="11"/>
    </row>
    <row r="24" spans="1:12" ht="22.5" hidden="1" x14ac:dyDescent="0.2">
      <c r="A24" s="118" t="s">
        <v>137</v>
      </c>
      <c r="B24" s="31" t="s">
        <v>46</v>
      </c>
      <c r="C24" s="32" t="s">
        <v>5</v>
      </c>
      <c r="D24" s="32" t="s">
        <v>6</v>
      </c>
      <c r="E24" s="75" t="s">
        <v>136</v>
      </c>
      <c r="F24" s="33" t="s">
        <v>81</v>
      </c>
      <c r="G24" s="12"/>
      <c r="H24" s="12"/>
      <c r="I24" s="12"/>
      <c r="J24" s="11"/>
      <c r="K24" s="11"/>
    </row>
    <row r="25" spans="1:12" ht="31.5" x14ac:dyDescent="0.2">
      <c r="A25" s="95" t="s">
        <v>17</v>
      </c>
      <c r="B25" s="42" t="s">
        <v>46</v>
      </c>
      <c r="C25" s="43" t="s">
        <v>5</v>
      </c>
      <c r="D25" s="43" t="s">
        <v>7</v>
      </c>
      <c r="E25" s="74"/>
      <c r="F25" s="45"/>
      <c r="G25" s="21">
        <f>G26</f>
        <v>0</v>
      </c>
      <c r="H25" s="21">
        <f>H26</f>
        <v>0</v>
      </c>
      <c r="I25" s="21">
        <f>I26+I51</f>
        <v>9004269.0399999991</v>
      </c>
      <c r="J25" s="21"/>
      <c r="K25" s="21"/>
    </row>
    <row r="26" spans="1:12" ht="33" customHeight="1" x14ac:dyDescent="0.2">
      <c r="A26" s="106" t="s">
        <v>366</v>
      </c>
      <c r="B26" s="62" t="s">
        <v>46</v>
      </c>
      <c r="C26" s="63" t="s">
        <v>5</v>
      </c>
      <c r="D26" s="63" t="s">
        <v>7</v>
      </c>
      <c r="E26" s="87" t="s">
        <v>215</v>
      </c>
      <c r="F26" s="65"/>
      <c r="G26" s="17">
        <f>G28</f>
        <v>0</v>
      </c>
      <c r="H26" s="17">
        <f>H28</f>
        <v>0</v>
      </c>
      <c r="I26" s="17">
        <f>I27</f>
        <v>9004269.0399999991</v>
      </c>
      <c r="J26" s="17"/>
      <c r="K26" s="17"/>
    </row>
    <row r="27" spans="1:12" ht="27" customHeight="1" x14ac:dyDescent="0.2">
      <c r="A27" s="3" t="s">
        <v>213</v>
      </c>
      <c r="B27" s="31" t="s">
        <v>46</v>
      </c>
      <c r="C27" s="32" t="s">
        <v>5</v>
      </c>
      <c r="D27" s="32" t="s">
        <v>7</v>
      </c>
      <c r="E27" s="75" t="s">
        <v>214</v>
      </c>
      <c r="F27" s="33"/>
      <c r="G27" s="11">
        <f t="shared" ref="G27:H28" si="2">G28+G33+G36</f>
        <v>0</v>
      </c>
      <c r="H27" s="11">
        <f t="shared" si="2"/>
        <v>0</v>
      </c>
      <c r="I27" s="11">
        <f>I28+I33+I36</f>
        <v>9004269.0399999991</v>
      </c>
      <c r="J27" s="11"/>
      <c r="K27" s="11"/>
    </row>
    <row r="28" spans="1:12" ht="15" customHeight="1" x14ac:dyDescent="0.2">
      <c r="A28" s="3" t="s">
        <v>220</v>
      </c>
      <c r="B28" s="31" t="s">
        <v>46</v>
      </c>
      <c r="C28" s="32" t="s">
        <v>5</v>
      </c>
      <c r="D28" s="32" t="s">
        <v>7</v>
      </c>
      <c r="E28" s="75" t="s">
        <v>219</v>
      </c>
      <c r="F28" s="33"/>
      <c r="G28" s="11">
        <f t="shared" si="2"/>
        <v>0</v>
      </c>
      <c r="H28" s="11">
        <f t="shared" si="2"/>
        <v>0</v>
      </c>
      <c r="I28" s="11">
        <f>I29+I31</f>
        <v>9004269.0399999991</v>
      </c>
      <c r="J28" s="11"/>
      <c r="K28" s="11"/>
    </row>
    <row r="29" spans="1:12" ht="45" x14ac:dyDescent="0.2">
      <c r="A29" s="96" t="s">
        <v>50</v>
      </c>
      <c r="B29" s="31" t="s">
        <v>46</v>
      </c>
      <c r="C29" s="32" t="s">
        <v>5</v>
      </c>
      <c r="D29" s="32" t="s">
        <v>7</v>
      </c>
      <c r="E29" s="75" t="s">
        <v>219</v>
      </c>
      <c r="F29" s="33" t="s">
        <v>51</v>
      </c>
      <c r="G29" s="11">
        <f>G30</f>
        <v>0</v>
      </c>
      <c r="H29" s="11">
        <f>H30</f>
        <v>0</v>
      </c>
      <c r="I29" s="11">
        <f>I30</f>
        <v>8536000</v>
      </c>
      <c r="J29" s="11"/>
      <c r="K29" s="11"/>
    </row>
    <row r="30" spans="1:12" ht="22.5" x14ac:dyDescent="0.2">
      <c r="A30" s="96" t="s">
        <v>82</v>
      </c>
      <c r="B30" s="31" t="s">
        <v>46</v>
      </c>
      <c r="C30" s="32" t="s">
        <v>5</v>
      </c>
      <c r="D30" s="32" t="s">
        <v>7</v>
      </c>
      <c r="E30" s="75" t="s">
        <v>219</v>
      </c>
      <c r="F30" s="33" t="s">
        <v>80</v>
      </c>
      <c r="G30" s="11">
        <f>G31+G32</f>
        <v>0</v>
      </c>
      <c r="H30" s="11">
        <f>H31+H32</f>
        <v>0</v>
      </c>
      <c r="I30" s="12">
        <f>9100000-564000</f>
        <v>8536000</v>
      </c>
      <c r="J30" s="11"/>
      <c r="K30" s="11"/>
    </row>
    <row r="31" spans="1:12" ht="22.5" x14ac:dyDescent="0.2">
      <c r="A31" s="96" t="s">
        <v>54</v>
      </c>
      <c r="B31" s="31" t="s">
        <v>46</v>
      </c>
      <c r="C31" s="32" t="s">
        <v>5</v>
      </c>
      <c r="D31" s="32" t="s">
        <v>7</v>
      </c>
      <c r="E31" s="75" t="s">
        <v>219</v>
      </c>
      <c r="F31" s="48" t="s">
        <v>53</v>
      </c>
      <c r="G31" s="11">
        <f>G32</f>
        <v>0</v>
      </c>
      <c r="H31" s="11">
        <f>H32</f>
        <v>0</v>
      </c>
      <c r="I31" s="11">
        <f>I32</f>
        <v>468269.04</v>
      </c>
      <c r="J31" s="11"/>
      <c r="K31" s="11"/>
    </row>
    <row r="32" spans="1:12" ht="22.5" x14ac:dyDescent="0.2">
      <c r="A32" s="96" t="s">
        <v>56</v>
      </c>
      <c r="B32" s="31" t="s">
        <v>46</v>
      </c>
      <c r="C32" s="32" t="s">
        <v>5</v>
      </c>
      <c r="D32" s="32" t="s">
        <v>7</v>
      </c>
      <c r="E32" s="75" t="s">
        <v>219</v>
      </c>
      <c r="F32" s="48" t="s">
        <v>55</v>
      </c>
      <c r="G32" s="11">
        <f>G33+G34</f>
        <v>0</v>
      </c>
      <c r="H32" s="11">
        <f>H33+H34</f>
        <v>0</v>
      </c>
      <c r="I32" s="12">
        <f>468510.74-241.7</f>
        <v>468269.04</v>
      </c>
      <c r="J32" s="11"/>
      <c r="K32" s="11"/>
    </row>
    <row r="33" spans="1:11" ht="26.25" hidden="1" customHeight="1" x14ac:dyDescent="0.2">
      <c r="A33" s="96" t="s">
        <v>360</v>
      </c>
      <c r="B33" s="31" t="s">
        <v>46</v>
      </c>
      <c r="C33" s="32" t="s">
        <v>5</v>
      </c>
      <c r="D33" s="32" t="s">
        <v>7</v>
      </c>
      <c r="E33" s="75" t="s">
        <v>359</v>
      </c>
      <c r="F33" s="33"/>
      <c r="G33" s="12"/>
      <c r="H33" s="12"/>
      <c r="I33" s="11">
        <f>I34</f>
        <v>0</v>
      </c>
      <c r="J33" s="11"/>
      <c r="K33" s="11"/>
    </row>
    <row r="34" spans="1:11" ht="45" hidden="1" x14ac:dyDescent="0.2">
      <c r="A34" s="96" t="s">
        <v>50</v>
      </c>
      <c r="B34" s="31" t="s">
        <v>46</v>
      </c>
      <c r="C34" s="32" t="s">
        <v>5</v>
      </c>
      <c r="D34" s="32" t="s">
        <v>7</v>
      </c>
      <c r="E34" s="75" t="s">
        <v>359</v>
      </c>
      <c r="F34" s="48" t="s">
        <v>51</v>
      </c>
      <c r="G34" s="11">
        <f t="shared" ref="G34:I35" si="3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 x14ac:dyDescent="0.2">
      <c r="A35" s="96" t="s">
        <v>82</v>
      </c>
      <c r="B35" s="31" t="s">
        <v>46</v>
      </c>
      <c r="C35" s="32" t="s">
        <v>5</v>
      </c>
      <c r="D35" s="32" t="s">
        <v>7</v>
      </c>
      <c r="E35" s="75" t="s">
        <v>359</v>
      </c>
      <c r="F35" s="48" t="s">
        <v>80</v>
      </c>
      <c r="G35" s="11">
        <f t="shared" si="3"/>
        <v>0</v>
      </c>
      <c r="H35" s="11">
        <f t="shared" si="3"/>
        <v>0</v>
      </c>
      <c r="I35" s="151">
        <v>0</v>
      </c>
      <c r="J35" s="11"/>
      <c r="K35" s="11"/>
    </row>
    <row r="36" spans="1:11" ht="22.5" hidden="1" x14ac:dyDescent="0.2">
      <c r="A36" s="96" t="s">
        <v>56</v>
      </c>
      <c r="B36" s="31" t="s">
        <v>46</v>
      </c>
      <c r="C36" s="32" t="s">
        <v>5</v>
      </c>
      <c r="D36" s="32" t="s">
        <v>7</v>
      </c>
      <c r="E36" s="75" t="s">
        <v>359</v>
      </c>
      <c r="F36" s="32" t="s">
        <v>57</v>
      </c>
      <c r="G36" s="12"/>
      <c r="H36" s="12"/>
      <c r="I36" s="12">
        <v>0</v>
      </c>
      <c r="J36" s="11"/>
      <c r="K36" s="11"/>
    </row>
    <row r="37" spans="1:11" hidden="1" x14ac:dyDescent="0.2">
      <c r="A37" s="6" t="s">
        <v>58</v>
      </c>
      <c r="B37" s="31" t="s">
        <v>46</v>
      </c>
      <c r="C37" s="32" t="s">
        <v>5</v>
      </c>
      <c r="D37" s="32" t="s">
        <v>7</v>
      </c>
      <c r="E37" s="75" t="s">
        <v>141</v>
      </c>
      <c r="F37" s="32" t="s">
        <v>59</v>
      </c>
      <c r="G37" s="11">
        <f t="shared" ref="G37:I38" si="4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idden="1" x14ac:dyDescent="0.2">
      <c r="A38" s="6" t="s">
        <v>60</v>
      </c>
      <c r="B38" s="31" t="s">
        <v>46</v>
      </c>
      <c r="C38" s="32" t="s">
        <v>5</v>
      </c>
      <c r="D38" s="32" t="s">
        <v>7</v>
      </c>
      <c r="E38" s="75" t="s">
        <v>141</v>
      </c>
      <c r="F38" s="32" t="s">
        <v>61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idden="1" x14ac:dyDescent="0.2">
      <c r="A39" s="6" t="s">
        <v>62</v>
      </c>
      <c r="B39" s="31" t="s">
        <v>46</v>
      </c>
      <c r="C39" s="32" t="s">
        <v>5</v>
      </c>
      <c r="D39" s="32" t="s">
        <v>7</v>
      </c>
      <c r="E39" s="75" t="s">
        <v>141</v>
      </c>
      <c r="F39" s="32" t="s">
        <v>63</v>
      </c>
      <c r="G39" s="12"/>
      <c r="H39" s="12"/>
      <c r="I39" s="12">
        <v>0</v>
      </c>
      <c r="J39" s="11"/>
      <c r="K39" s="11"/>
    </row>
    <row r="40" spans="1:11" hidden="1" x14ac:dyDescent="0.2">
      <c r="A40" s="95" t="s">
        <v>112</v>
      </c>
      <c r="B40" s="42" t="s">
        <v>46</v>
      </c>
      <c r="C40" s="43" t="s">
        <v>5</v>
      </c>
      <c r="D40" s="43" t="s">
        <v>36</v>
      </c>
      <c r="E40" s="74"/>
      <c r="F40" s="45"/>
      <c r="G40" s="21">
        <f>G41</f>
        <v>0</v>
      </c>
      <c r="H40" s="21">
        <f>H41</f>
        <v>0</v>
      </c>
      <c r="I40" s="21">
        <f>I41</f>
        <v>0</v>
      </c>
      <c r="J40" s="21"/>
      <c r="K40" s="21"/>
    </row>
    <row r="41" spans="1:11" hidden="1" x14ac:dyDescent="0.2">
      <c r="A41" s="3" t="s">
        <v>113</v>
      </c>
      <c r="B41" s="31" t="s">
        <v>46</v>
      </c>
      <c r="C41" s="32" t="s">
        <v>5</v>
      </c>
      <c r="D41" s="32" t="s">
        <v>36</v>
      </c>
      <c r="E41" s="75" t="s">
        <v>313</v>
      </c>
      <c r="F41" s="46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</row>
    <row r="42" spans="1:11" ht="22.5" hidden="1" x14ac:dyDescent="0.2">
      <c r="A42" s="3" t="s">
        <v>114</v>
      </c>
      <c r="B42" s="31" t="s">
        <v>46</v>
      </c>
      <c r="C42" s="32" t="s">
        <v>5</v>
      </c>
      <c r="D42" s="32" t="s">
        <v>36</v>
      </c>
      <c r="E42" s="75" t="s">
        <v>313</v>
      </c>
      <c r="F42" s="33"/>
      <c r="G42" s="11">
        <f t="shared" ref="G42:H44" si="5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idden="1" x14ac:dyDescent="0.2">
      <c r="A43" s="96" t="s">
        <v>124</v>
      </c>
      <c r="B43" s="31" t="s">
        <v>46</v>
      </c>
      <c r="C43" s="32" t="s">
        <v>5</v>
      </c>
      <c r="D43" s="32" t="s">
        <v>36</v>
      </c>
      <c r="E43" s="75" t="s">
        <v>313</v>
      </c>
      <c r="F43" s="33" t="s">
        <v>53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 x14ac:dyDescent="0.2">
      <c r="A44" s="96" t="s">
        <v>54</v>
      </c>
      <c r="B44" s="31" t="s">
        <v>46</v>
      </c>
      <c r="C44" s="32" t="s">
        <v>5</v>
      </c>
      <c r="D44" s="32" t="s">
        <v>36</v>
      </c>
      <c r="E44" s="75" t="s">
        <v>313</v>
      </c>
      <c r="F44" s="33" t="s">
        <v>55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 x14ac:dyDescent="0.2">
      <c r="A45" s="96" t="s">
        <v>56</v>
      </c>
      <c r="B45" s="31" t="s">
        <v>46</v>
      </c>
      <c r="C45" s="32" t="s">
        <v>5</v>
      </c>
      <c r="D45" s="32" t="s">
        <v>36</v>
      </c>
      <c r="E45" s="75" t="s">
        <v>313</v>
      </c>
      <c r="F45" s="32" t="s">
        <v>57</v>
      </c>
      <c r="G45" s="12"/>
      <c r="H45" s="12"/>
      <c r="I45" s="12">
        <v>0</v>
      </c>
      <c r="J45" s="11"/>
      <c r="K45" s="11"/>
    </row>
    <row r="46" spans="1:11" ht="33.75" hidden="1" x14ac:dyDescent="0.2">
      <c r="A46" s="106" t="s">
        <v>320</v>
      </c>
      <c r="B46" s="31" t="s">
        <v>46</v>
      </c>
      <c r="C46" s="32" t="s">
        <v>5</v>
      </c>
      <c r="D46" s="32" t="s">
        <v>36</v>
      </c>
      <c r="E46" s="75" t="s">
        <v>313</v>
      </c>
      <c r="F46" s="33"/>
      <c r="G46" s="11">
        <f>G48</f>
        <v>0</v>
      </c>
      <c r="H46" s="11">
        <f>H48</f>
        <v>0</v>
      </c>
      <c r="I46" s="11">
        <f>I48</f>
        <v>0</v>
      </c>
      <c r="J46" s="11"/>
      <c r="K46" s="11"/>
    </row>
    <row r="47" spans="1:11" hidden="1" x14ac:dyDescent="0.2">
      <c r="A47" s="3" t="s">
        <v>224</v>
      </c>
      <c r="B47" s="31" t="s">
        <v>46</v>
      </c>
      <c r="C47" s="32" t="s">
        <v>5</v>
      </c>
      <c r="D47" s="32" t="s">
        <v>36</v>
      </c>
      <c r="E47" s="75" t="s">
        <v>348</v>
      </c>
      <c r="F47" s="33"/>
      <c r="G47" s="11">
        <f t="shared" ref="G47:I49" si="6">G48</f>
        <v>0</v>
      </c>
      <c r="H47" s="11">
        <f t="shared" si="6"/>
        <v>0</v>
      </c>
      <c r="I47" s="11">
        <f t="shared" si="6"/>
        <v>0</v>
      </c>
      <c r="J47" s="11"/>
      <c r="K47" s="11"/>
    </row>
    <row r="48" spans="1:11" hidden="1" x14ac:dyDescent="0.2">
      <c r="A48" s="96" t="s">
        <v>58</v>
      </c>
      <c r="B48" s="31" t="s">
        <v>46</v>
      </c>
      <c r="C48" s="32" t="s">
        <v>5</v>
      </c>
      <c r="D48" s="32" t="s">
        <v>36</v>
      </c>
      <c r="E48" s="75" t="s">
        <v>348</v>
      </c>
      <c r="F48" s="48" t="s">
        <v>59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/>
      <c r="K48" s="11"/>
    </row>
    <row r="49" spans="1:11" hidden="1" x14ac:dyDescent="0.2">
      <c r="A49" s="96"/>
      <c r="B49" s="31"/>
      <c r="C49" s="32"/>
      <c r="D49" s="32"/>
      <c r="E49" s="75" t="s">
        <v>348</v>
      </c>
      <c r="F49" s="48"/>
      <c r="G49" s="11">
        <f t="shared" si="6"/>
        <v>0</v>
      </c>
      <c r="H49" s="11">
        <f t="shared" si="6"/>
        <v>0</v>
      </c>
      <c r="I49" s="11">
        <f t="shared" si="6"/>
        <v>0</v>
      </c>
      <c r="J49" s="11"/>
      <c r="K49" s="11"/>
    </row>
    <row r="50" spans="1:11" hidden="1" x14ac:dyDescent="0.2">
      <c r="A50" s="96" t="s">
        <v>321</v>
      </c>
      <c r="B50" s="31" t="s">
        <v>46</v>
      </c>
      <c r="C50" s="32" t="s">
        <v>5</v>
      </c>
      <c r="D50" s="32" t="s">
        <v>36</v>
      </c>
      <c r="E50" s="75" t="s">
        <v>348</v>
      </c>
      <c r="F50" s="31" t="s">
        <v>314</v>
      </c>
      <c r="G50" s="12"/>
      <c r="H50" s="12"/>
      <c r="I50" s="12">
        <v>0</v>
      </c>
      <c r="J50" s="11"/>
      <c r="K50" s="11"/>
    </row>
    <row r="51" spans="1:11" hidden="1" x14ac:dyDescent="0.2">
      <c r="A51" s="109" t="s">
        <v>146</v>
      </c>
      <c r="B51" s="110" t="s">
        <v>46</v>
      </c>
      <c r="C51" s="111" t="s">
        <v>5</v>
      </c>
      <c r="D51" s="111" t="s">
        <v>7</v>
      </c>
      <c r="E51" s="112" t="s">
        <v>148</v>
      </c>
      <c r="F51" s="114"/>
      <c r="G51" s="113" t="e">
        <f>#REF!+#REF!</f>
        <v>#REF!</v>
      </c>
      <c r="H51" s="113" t="e">
        <f>#REF!+#REF!</f>
        <v>#REF!</v>
      </c>
      <c r="I51" s="113">
        <f>I52</f>
        <v>0</v>
      </c>
      <c r="J51" s="113"/>
      <c r="K51" s="113"/>
    </row>
    <row r="52" spans="1:11" hidden="1" x14ac:dyDescent="0.2">
      <c r="A52" s="102" t="s">
        <v>161</v>
      </c>
      <c r="B52" s="31" t="s">
        <v>46</v>
      </c>
      <c r="C52" s="32" t="s">
        <v>5</v>
      </c>
      <c r="D52" s="32" t="s">
        <v>7</v>
      </c>
      <c r="E52" s="108" t="s">
        <v>162</v>
      </c>
      <c r="F52" s="33"/>
      <c r="G52" s="11" t="e">
        <f>#REF!</f>
        <v>#REF!</v>
      </c>
      <c r="H52" s="11" t="e">
        <f>#REF!</f>
        <v>#REF!</v>
      </c>
      <c r="I52" s="11">
        <f>I53</f>
        <v>0</v>
      </c>
      <c r="J52" s="11"/>
      <c r="K52" s="11"/>
    </row>
    <row r="53" spans="1:11" hidden="1" x14ac:dyDescent="0.2">
      <c r="A53" s="102" t="s">
        <v>58</v>
      </c>
      <c r="B53" s="31" t="s">
        <v>46</v>
      </c>
      <c r="C53" s="32" t="s">
        <v>5</v>
      </c>
      <c r="D53" s="32" t="s">
        <v>7</v>
      </c>
      <c r="E53" s="108" t="s">
        <v>162</v>
      </c>
      <c r="F53" s="33" t="s">
        <v>59</v>
      </c>
      <c r="G53" s="11">
        <f>G54</f>
        <v>0</v>
      </c>
      <c r="H53" s="11">
        <f>H54</f>
        <v>0</v>
      </c>
      <c r="I53" s="11">
        <f>I54</f>
        <v>0</v>
      </c>
      <c r="J53" s="11"/>
      <c r="K53" s="11"/>
    </row>
    <row r="54" spans="1:11" ht="33.75" hidden="1" x14ac:dyDescent="0.2">
      <c r="A54" s="102" t="s">
        <v>155</v>
      </c>
      <c r="B54" s="31" t="s">
        <v>46</v>
      </c>
      <c r="C54" s="32" t="s">
        <v>5</v>
      </c>
      <c r="D54" s="32" t="s">
        <v>7</v>
      </c>
      <c r="E54" s="108" t="s">
        <v>162</v>
      </c>
      <c r="F54" s="33" t="s">
        <v>97</v>
      </c>
      <c r="G54" s="12"/>
      <c r="H54" s="12"/>
      <c r="I54" s="12">
        <v>0</v>
      </c>
      <c r="J54" s="11"/>
      <c r="K54" s="11"/>
    </row>
    <row r="55" spans="1:11" x14ac:dyDescent="0.2">
      <c r="A55" s="95" t="s">
        <v>48</v>
      </c>
      <c r="B55" s="42" t="s">
        <v>46</v>
      </c>
      <c r="C55" s="43" t="s">
        <v>5</v>
      </c>
      <c r="D55" s="43" t="s">
        <v>45</v>
      </c>
      <c r="E55" s="76"/>
      <c r="F55" s="47"/>
      <c r="G55" s="9">
        <f t="shared" ref="G55:I57" si="7">G59</f>
        <v>0</v>
      </c>
      <c r="H55" s="9">
        <f t="shared" si="7"/>
        <v>0</v>
      </c>
      <c r="I55" s="9">
        <f t="shared" si="7"/>
        <v>34000</v>
      </c>
      <c r="J55" s="9"/>
      <c r="K55" s="9"/>
    </row>
    <row r="56" spans="1:11" ht="22.5" x14ac:dyDescent="0.2">
      <c r="A56" s="106" t="s">
        <v>367</v>
      </c>
      <c r="B56" s="62" t="s">
        <v>46</v>
      </c>
      <c r="C56" s="62" t="s">
        <v>5</v>
      </c>
      <c r="D56" s="62" t="s">
        <v>45</v>
      </c>
      <c r="E56" s="87" t="s">
        <v>223</v>
      </c>
      <c r="F56" s="143"/>
      <c r="G56" s="144">
        <f t="shared" si="7"/>
        <v>0</v>
      </c>
      <c r="H56" s="144">
        <f t="shared" si="7"/>
        <v>0</v>
      </c>
      <c r="I56" s="144">
        <f t="shared" si="7"/>
        <v>34000</v>
      </c>
      <c r="J56" s="8"/>
      <c r="K56" s="8"/>
    </row>
    <row r="57" spans="1:11" ht="22.5" x14ac:dyDescent="0.2">
      <c r="A57" s="3" t="s">
        <v>381</v>
      </c>
      <c r="B57" s="31" t="s">
        <v>46</v>
      </c>
      <c r="C57" s="31" t="s">
        <v>5</v>
      </c>
      <c r="D57" s="31" t="s">
        <v>45</v>
      </c>
      <c r="E57" s="75" t="s">
        <v>222</v>
      </c>
      <c r="F57" s="48"/>
      <c r="G57" s="15">
        <f t="shared" si="7"/>
        <v>0</v>
      </c>
      <c r="H57" s="15">
        <f t="shared" si="7"/>
        <v>0</v>
      </c>
      <c r="I57" s="15">
        <f t="shared" si="7"/>
        <v>34000</v>
      </c>
      <c r="J57" s="10"/>
      <c r="K57" s="10"/>
    </row>
    <row r="58" spans="1:11" ht="16.5" customHeight="1" x14ac:dyDescent="0.2">
      <c r="A58" s="3" t="s">
        <v>292</v>
      </c>
      <c r="B58" s="31" t="s">
        <v>46</v>
      </c>
      <c r="C58" s="32" t="s">
        <v>5</v>
      </c>
      <c r="D58" s="32" t="s">
        <v>45</v>
      </c>
      <c r="E58" s="75" t="s">
        <v>221</v>
      </c>
      <c r="F58" s="33"/>
      <c r="G58" s="11">
        <f t="shared" ref="G58:I60" si="8">G59</f>
        <v>0</v>
      </c>
      <c r="H58" s="11">
        <f t="shared" si="8"/>
        <v>0</v>
      </c>
      <c r="I58" s="11">
        <f>I60</f>
        <v>34000</v>
      </c>
      <c r="J58" s="11"/>
      <c r="K58" s="11"/>
    </row>
    <row r="59" spans="1:11" x14ac:dyDescent="0.2">
      <c r="A59" s="3" t="s">
        <v>224</v>
      </c>
      <c r="B59" s="31" t="s">
        <v>46</v>
      </c>
      <c r="C59" s="32" t="s">
        <v>5</v>
      </c>
      <c r="D59" s="32" t="s">
        <v>45</v>
      </c>
      <c r="E59" s="75" t="s">
        <v>383</v>
      </c>
      <c r="F59" s="33"/>
      <c r="G59" s="11">
        <f t="shared" si="8"/>
        <v>0</v>
      </c>
      <c r="H59" s="11">
        <f t="shared" si="8"/>
        <v>0</v>
      </c>
      <c r="I59" s="11">
        <f>I60</f>
        <v>34000</v>
      </c>
      <c r="J59" s="11"/>
      <c r="K59" s="11"/>
    </row>
    <row r="60" spans="1:11" x14ac:dyDescent="0.2">
      <c r="A60" s="6" t="s">
        <v>58</v>
      </c>
      <c r="B60" s="31" t="s">
        <v>46</v>
      </c>
      <c r="C60" s="32" t="s">
        <v>5</v>
      </c>
      <c r="D60" s="32" t="s">
        <v>45</v>
      </c>
      <c r="E60" s="75" t="s">
        <v>383</v>
      </c>
      <c r="F60" s="33" t="s">
        <v>59</v>
      </c>
      <c r="G60" s="11">
        <f t="shared" si="8"/>
        <v>0</v>
      </c>
      <c r="H60" s="11">
        <f t="shared" si="8"/>
        <v>0</v>
      </c>
      <c r="I60" s="11">
        <f t="shared" si="8"/>
        <v>34000</v>
      </c>
      <c r="J60" s="11"/>
      <c r="K60" s="11"/>
    </row>
    <row r="61" spans="1:11" x14ac:dyDescent="0.2">
      <c r="A61" s="6" t="s">
        <v>65</v>
      </c>
      <c r="B61" s="31" t="s">
        <v>46</v>
      </c>
      <c r="C61" s="32" t="s">
        <v>5</v>
      </c>
      <c r="D61" s="32" t="s">
        <v>45</v>
      </c>
      <c r="E61" s="75" t="s">
        <v>383</v>
      </c>
      <c r="F61" s="33" t="s">
        <v>66</v>
      </c>
      <c r="G61" s="12"/>
      <c r="H61" s="12"/>
      <c r="I61" s="12">
        <v>34000</v>
      </c>
      <c r="J61" s="11"/>
      <c r="K61" s="11"/>
    </row>
    <row r="62" spans="1:11" x14ac:dyDescent="0.2">
      <c r="A62" s="95" t="s">
        <v>26</v>
      </c>
      <c r="B62" s="43" t="s">
        <v>46</v>
      </c>
      <c r="C62" s="43" t="s">
        <v>5</v>
      </c>
      <c r="D62" s="42" t="s">
        <v>42</v>
      </c>
      <c r="E62" s="77"/>
      <c r="F62" s="49"/>
      <c r="G62" s="9" t="e">
        <f>G63+#REF!+#REF!+G98</f>
        <v>#REF!</v>
      </c>
      <c r="H62" s="9" t="e">
        <f>H63+#REF!+#REF!+H98</f>
        <v>#REF!</v>
      </c>
      <c r="I62" s="9">
        <f>I63+I74+I79+I84+I96</f>
        <v>1081577.7</v>
      </c>
      <c r="J62" s="9"/>
      <c r="K62" s="9"/>
    </row>
    <row r="63" spans="1:11" ht="26.25" customHeight="1" x14ac:dyDescent="0.2">
      <c r="A63" s="106" t="s">
        <v>368</v>
      </c>
      <c r="B63" s="62" t="s">
        <v>46</v>
      </c>
      <c r="C63" s="63" t="s">
        <v>5</v>
      </c>
      <c r="D63" s="63" t="s">
        <v>42</v>
      </c>
      <c r="E63" s="87" t="s">
        <v>227</v>
      </c>
      <c r="F63" s="65"/>
      <c r="G63" s="17">
        <f>G65</f>
        <v>0</v>
      </c>
      <c r="H63" s="17">
        <f>H65</f>
        <v>0</v>
      </c>
      <c r="I63" s="17">
        <f>I65</f>
        <v>1081577.7</v>
      </c>
      <c r="J63" s="17"/>
      <c r="K63" s="17"/>
    </row>
    <row r="64" spans="1:11" ht="15" customHeight="1" x14ac:dyDescent="0.2">
      <c r="A64" s="3" t="s">
        <v>226</v>
      </c>
      <c r="B64" s="31" t="s">
        <v>46</v>
      </c>
      <c r="C64" s="32" t="s">
        <v>5</v>
      </c>
      <c r="D64" s="32" t="s">
        <v>42</v>
      </c>
      <c r="E64" s="75" t="s">
        <v>225</v>
      </c>
      <c r="F64" s="33"/>
      <c r="G64" s="11">
        <f t="shared" ref="G64:H71" si="9">G65</f>
        <v>0</v>
      </c>
      <c r="H64" s="11">
        <f t="shared" si="9"/>
        <v>0</v>
      </c>
      <c r="I64" s="11">
        <f>I65</f>
        <v>1081577.7</v>
      </c>
      <c r="J64" s="11"/>
      <c r="K64" s="11"/>
    </row>
    <row r="65" spans="1:11" x14ac:dyDescent="0.2">
      <c r="A65" s="3" t="s">
        <v>228</v>
      </c>
      <c r="B65" s="31" t="s">
        <v>46</v>
      </c>
      <c r="C65" s="32" t="s">
        <v>5</v>
      </c>
      <c r="D65" s="32" t="s">
        <v>42</v>
      </c>
      <c r="E65" s="75" t="s">
        <v>229</v>
      </c>
      <c r="F65" s="33"/>
      <c r="G65" s="11">
        <f t="shared" si="9"/>
        <v>0</v>
      </c>
      <c r="H65" s="11">
        <f t="shared" si="9"/>
        <v>0</v>
      </c>
      <c r="I65" s="11">
        <f>I66+I70+I68</f>
        <v>1081577.7</v>
      </c>
      <c r="J65" s="11"/>
      <c r="K65" s="11"/>
    </row>
    <row r="66" spans="1:11" ht="24" customHeight="1" x14ac:dyDescent="0.2">
      <c r="A66" s="96" t="s">
        <v>293</v>
      </c>
      <c r="B66" s="31" t="s">
        <v>46</v>
      </c>
      <c r="C66" s="32" t="s">
        <v>5</v>
      </c>
      <c r="D66" s="32" t="s">
        <v>42</v>
      </c>
      <c r="E66" s="75" t="s">
        <v>229</v>
      </c>
      <c r="F66" s="33" t="s">
        <v>53</v>
      </c>
      <c r="G66" s="11">
        <f t="shared" si="9"/>
        <v>0</v>
      </c>
      <c r="H66" s="11">
        <f t="shared" si="9"/>
        <v>0</v>
      </c>
      <c r="I66" s="11">
        <f>I67</f>
        <v>982741.7</v>
      </c>
      <c r="J66" s="11"/>
      <c r="K66" s="11"/>
    </row>
    <row r="67" spans="1:11" ht="22.5" x14ac:dyDescent="0.2">
      <c r="A67" s="96" t="s">
        <v>294</v>
      </c>
      <c r="B67" s="31" t="s">
        <v>46</v>
      </c>
      <c r="C67" s="32" t="s">
        <v>5</v>
      </c>
      <c r="D67" s="32" t="s">
        <v>42</v>
      </c>
      <c r="E67" s="75" t="s">
        <v>229</v>
      </c>
      <c r="F67" s="33" t="s">
        <v>55</v>
      </c>
      <c r="G67" s="11">
        <f>G69</f>
        <v>0</v>
      </c>
      <c r="H67" s="11">
        <f>H69</f>
        <v>0</v>
      </c>
      <c r="I67" s="12">
        <f>418500+564241.7</f>
        <v>982741.7</v>
      </c>
      <c r="J67" s="11"/>
      <c r="K67" s="11"/>
    </row>
    <row r="68" spans="1:11" x14ac:dyDescent="0.2">
      <c r="A68" s="96" t="s">
        <v>69</v>
      </c>
      <c r="B68" s="31" t="s">
        <v>46</v>
      </c>
      <c r="C68" s="32" t="s">
        <v>5</v>
      </c>
      <c r="D68" s="32" t="s">
        <v>42</v>
      </c>
      <c r="E68" s="75" t="s">
        <v>229</v>
      </c>
      <c r="F68" s="48" t="s">
        <v>19</v>
      </c>
      <c r="G68" s="11"/>
      <c r="H68" s="11"/>
      <c r="I68" s="11">
        <f>I69</f>
        <v>81736</v>
      </c>
      <c r="J68" s="11"/>
      <c r="K68" s="11"/>
    </row>
    <row r="69" spans="1:11" x14ac:dyDescent="0.2">
      <c r="A69" s="3" t="s">
        <v>385</v>
      </c>
      <c r="B69" s="31" t="s">
        <v>46</v>
      </c>
      <c r="C69" s="32" t="s">
        <v>5</v>
      </c>
      <c r="D69" s="32" t="s">
        <v>42</v>
      </c>
      <c r="E69" s="75" t="s">
        <v>229</v>
      </c>
      <c r="F69" s="48" t="s">
        <v>93</v>
      </c>
      <c r="G69" s="12"/>
      <c r="H69" s="12"/>
      <c r="I69" s="12">
        <v>81736</v>
      </c>
      <c r="J69" s="11"/>
      <c r="K69" s="11"/>
    </row>
    <row r="70" spans="1:11" x14ac:dyDescent="0.2">
      <c r="A70" s="96" t="s">
        <v>58</v>
      </c>
      <c r="B70" s="31" t="s">
        <v>46</v>
      </c>
      <c r="C70" s="32" t="s">
        <v>5</v>
      </c>
      <c r="D70" s="32" t="s">
        <v>42</v>
      </c>
      <c r="E70" s="75" t="s">
        <v>229</v>
      </c>
      <c r="F70" s="48" t="s">
        <v>59</v>
      </c>
      <c r="G70" s="11">
        <f>G71</f>
        <v>0</v>
      </c>
      <c r="H70" s="11">
        <f>H71</f>
        <v>0</v>
      </c>
      <c r="I70" s="11">
        <f>I71+I72</f>
        <v>17100</v>
      </c>
      <c r="J70" s="11"/>
      <c r="K70" s="11"/>
    </row>
    <row r="71" spans="1:11" hidden="1" x14ac:dyDescent="0.2">
      <c r="A71" s="96" t="s">
        <v>350</v>
      </c>
      <c r="B71" s="31" t="s">
        <v>46</v>
      </c>
      <c r="C71" s="32" t="s">
        <v>5</v>
      </c>
      <c r="D71" s="32" t="s">
        <v>42</v>
      </c>
      <c r="E71" s="75" t="s">
        <v>229</v>
      </c>
      <c r="F71" s="48" t="s">
        <v>349</v>
      </c>
      <c r="G71" s="11">
        <f t="shared" si="9"/>
        <v>0</v>
      </c>
      <c r="H71" s="11">
        <f t="shared" si="9"/>
        <v>0</v>
      </c>
      <c r="I71" s="12">
        <v>0</v>
      </c>
      <c r="J71" s="11"/>
      <c r="K71" s="11"/>
    </row>
    <row r="72" spans="1:11" x14ac:dyDescent="0.2">
      <c r="A72" s="96" t="s">
        <v>60</v>
      </c>
      <c r="B72" s="31" t="s">
        <v>46</v>
      </c>
      <c r="C72" s="32" t="s">
        <v>5</v>
      </c>
      <c r="D72" s="32" t="s">
        <v>42</v>
      </c>
      <c r="E72" s="75" t="s">
        <v>229</v>
      </c>
      <c r="F72" s="48" t="s">
        <v>61</v>
      </c>
      <c r="G72" s="12"/>
      <c r="H72" s="12"/>
      <c r="I72" s="12">
        <f>2100+15000</f>
        <v>17100</v>
      </c>
      <c r="J72" s="11"/>
      <c r="K72" s="11"/>
    </row>
    <row r="73" spans="1:11" hidden="1" x14ac:dyDescent="0.2">
      <c r="A73" s="3" t="s">
        <v>62</v>
      </c>
      <c r="B73" s="31" t="s">
        <v>46</v>
      </c>
      <c r="C73" s="32" t="s">
        <v>5</v>
      </c>
      <c r="D73" s="32" t="s">
        <v>42</v>
      </c>
      <c r="E73" s="75" t="s">
        <v>229</v>
      </c>
      <c r="F73" s="48" t="s">
        <v>63</v>
      </c>
      <c r="G73" s="12"/>
      <c r="H73" s="12"/>
      <c r="I73" s="12">
        <v>500</v>
      </c>
      <c r="J73" s="11"/>
      <c r="K73" s="11"/>
    </row>
    <row r="74" spans="1:11" ht="26.25" hidden="1" customHeight="1" x14ac:dyDescent="0.2">
      <c r="A74" s="106" t="s">
        <v>191</v>
      </c>
      <c r="B74" s="62" t="s">
        <v>46</v>
      </c>
      <c r="C74" s="63" t="s">
        <v>5</v>
      </c>
      <c r="D74" s="63" t="s">
        <v>42</v>
      </c>
      <c r="E74" s="87" t="s">
        <v>143</v>
      </c>
      <c r="F74" s="64"/>
      <c r="G74" s="17" t="e">
        <f>#REF!</f>
        <v>#REF!</v>
      </c>
      <c r="H74" s="17" t="e">
        <f>#REF!</f>
        <v>#REF!</v>
      </c>
      <c r="I74" s="17">
        <f>I75</f>
        <v>0</v>
      </c>
      <c r="J74" s="17"/>
      <c r="K74" s="17"/>
    </row>
    <row r="75" spans="1:11" ht="45" hidden="1" x14ac:dyDescent="0.2">
      <c r="A75" s="3" t="s">
        <v>192</v>
      </c>
      <c r="B75" s="31" t="s">
        <v>46</v>
      </c>
      <c r="C75" s="32" t="s">
        <v>5</v>
      </c>
      <c r="D75" s="32" t="s">
        <v>42</v>
      </c>
      <c r="E75" s="75" t="s">
        <v>144</v>
      </c>
      <c r="F75" s="33"/>
      <c r="G75" s="11" t="e">
        <f>#REF!</f>
        <v>#REF!</v>
      </c>
      <c r="H75" s="11" t="e">
        <f>#REF!</f>
        <v>#REF!</v>
      </c>
      <c r="I75" s="11">
        <f>I76</f>
        <v>0</v>
      </c>
      <c r="J75" s="11"/>
      <c r="K75" s="11"/>
    </row>
    <row r="76" spans="1:11" hidden="1" x14ac:dyDescent="0.2">
      <c r="A76" s="96" t="s">
        <v>124</v>
      </c>
      <c r="B76" s="31" t="s">
        <v>46</v>
      </c>
      <c r="C76" s="32" t="s">
        <v>5</v>
      </c>
      <c r="D76" s="32" t="s">
        <v>42</v>
      </c>
      <c r="E76" s="75" t="s">
        <v>144</v>
      </c>
      <c r="F76" s="33" t="s">
        <v>53</v>
      </c>
      <c r="G76" s="11">
        <f t="shared" ref="G76:I77" si="10">G77</f>
        <v>0</v>
      </c>
      <c r="H76" s="11">
        <f t="shared" si="10"/>
        <v>0</v>
      </c>
      <c r="I76" s="11">
        <f t="shared" si="10"/>
        <v>0</v>
      </c>
      <c r="J76" s="11"/>
      <c r="K76" s="11"/>
    </row>
    <row r="77" spans="1:11" ht="22.5" hidden="1" x14ac:dyDescent="0.2">
      <c r="A77" s="96" t="s">
        <v>54</v>
      </c>
      <c r="B77" s="31" t="s">
        <v>46</v>
      </c>
      <c r="C77" s="32" t="s">
        <v>5</v>
      </c>
      <c r="D77" s="32" t="s">
        <v>42</v>
      </c>
      <c r="E77" s="75" t="s">
        <v>144</v>
      </c>
      <c r="F77" s="33" t="s">
        <v>55</v>
      </c>
      <c r="G77" s="11">
        <f t="shared" si="10"/>
        <v>0</v>
      </c>
      <c r="H77" s="11">
        <f t="shared" si="10"/>
        <v>0</v>
      </c>
      <c r="I77" s="11">
        <f t="shared" si="10"/>
        <v>0</v>
      </c>
      <c r="J77" s="11"/>
      <c r="K77" s="11"/>
    </row>
    <row r="78" spans="1:11" ht="22.5" hidden="1" x14ac:dyDescent="0.2">
      <c r="A78" s="3" t="s">
        <v>56</v>
      </c>
      <c r="B78" s="31" t="s">
        <v>46</v>
      </c>
      <c r="C78" s="32" t="s">
        <v>5</v>
      </c>
      <c r="D78" s="32" t="s">
        <v>42</v>
      </c>
      <c r="E78" s="75" t="s">
        <v>144</v>
      </c>
      <c r="F78" s="33" t="s">
        <v>57</v>
      </c>
      <c r="G78" s="12"/>
      <c r="H78" s="12"/>
      <c r="I78" s="12">
        <f>5000-5000</f>
        <v>0</v>
      </c>
      <c r="J78" s="11"/>
      <c r="K78" s="11"/>
    </row>
    <row r="79" spans="1:11" ht="45" hidden="1" x14ac:dyDescent="0.2">
      <c r="A79" s="106" t="s">
        <v>193</v>
      </c>
      <c r="B79" s="62" t="s">
        <v>46</v>
      </c>
      <c r="C79" s="63" t="s">
        <v>5</v>
      </c>
      <c r="D79" s="63" t="s">
        <v>42</v>
      </c>
      <c r="E79" s="87" t="s">
        <v>64</v>
      </c>
      <c r="F79" s="64"/>
      <c r="G79" s="17">
        <f>G81</f>
        <v>0</v>
      </c>
      <c r="H79" s="17">
        <f>H81</f>
        <v>0</v>
      </c>
      <c r="I79" s="17">
        <f>I81</f>
        <v>0</v>
      </c>
      <c r="J79" s="17"/>
      <c r="K79" s="17"/>
    </row>
    <row r="80" spans="1:11" ht="45" hidden="1" x14ac:dyDescent="0.2">
      <c r="A80" s="3" t="s">
        <v>194</v>
      </c>
      <c r="B80" s="31" t="s">
        <v>46</v>
      </c>
      <c r="C80" s="32" t="s">
        <v>5</v>
      </c>
      <c r="D80" s="32" t="s">
        <v>42</v>
      </c>
      <c r="E80" s="75" t="s">
        <v>145</v>
      </c>
      <c r="F80" s="33"/>
      <c r="G80" s="11">
        <f t="shared" ref="G80:I82" si="11">G81</f>
        <v>0</v>
      </c>
      <c r="H80" s="11">
        <f t="shared" si="11"/>
        <v>0</v>
      </c>
      <c r="I80" s="11">
        <f>I81</f>
        <v>0</v>
      </c>
      <c r="J80" s="11"/>
      <c r="K80" s="11"/>
    </row>
    <row r="81" spans="1:11" hidden="1" x14ac:dyDescent="0.2">
      <c r="A81" s="96" t="s">
        <v>124</v>
      </c>
      <c r="B81" s="31" t="s">
        <v>46</v>
      </c>
      <c r="C81" s="32" t="s">
        <v>5</v>
      </c>
      <c r="D81" s="32" t="s">
        <v>42</v>
      </c>
      <c r="E81" s="75" t="s">
        <v>145</v>
      </c>
      <c r="F81" s="33" t="s">
        <v>53</v>
      </c>
      <c r="G81" s="11">
        <f t="shared" si="11"/>
        <v>0</v>
      </c>
      <c r="H81" s="11">
        <f t="shared" si="11"/>
        <v>0</v>
      </c>
      <c r="I81" s="11">
        <f t="shared" si="11"/>
        <v>0</v>
      </c>
      <c r="J81" s="11"/>
      <c r="K81" s="11"/>
    </row>
    <row r="82" spans="1:11" ht="22.5" hidden="1" x14ac:dyDescent="0.2">
      <c r="A82" s="96" t="s">
        <v>54</v>
      </c>
      <c r="B82" s="31" t="s">
        <v>46</v>
      </c>
      <c r="C82" s="32" t="s">
        <v>5</v>
      </c>
      <c r="D82" s="32" t="s">
        <v>42</v>
      </c>
      <c r="E82" s="75" t="s">
        <v>145</v>
      </c>
      <c r="F82" s="33" t="s">
        <v>55</v>
      </c>
      <c r="G82" s="11">
        <f t="shared" si="11"/>
        <v>0</v>
      </c>
      <c r="H82" s="11">
        <f t="shared" si="11"/>
        <v>0</v>
      </c>
      <c r="I82" s="11">
        <f t="shared" si="11"/>
        <v>0</v>
      </c>
      <c r="J82" s="11"/>
      <c r="K82" s="11"/>
    </row>
    <row r="83" spans="1:11" ht="22.5" hidden="1" x14ac:dyDescent="0.2">
      <c r="A83" s="3" t="s">
        <v>56</v>
      </c>
      <c r="B83" s="31" t="s">
        <v>46</v>
      </c>
      <c r="C83" s="32" t="s">
        <v>5</v>
      </c>
      <c r="D83" s="32" t="s">
        <v>42</v>
      </c>
      <c r="E83" s="75" t="s">
        <v>145</v>
      </c>
      <c r="F83" s="33" t="s">
        <v>57</v>
      </c>
      <c r="G83" s="12"/>
      <c r="H83" s="12"/>
      <c r="I83" s="12">
        <v>0</v>
      </c>
      <c r="J83" s="11"/>
      <c r="K83" s="11"/>
    </row>
    <row r="84" spans="1:11" ht="22.5" hidden="1" x14ac:dyDescent="0.2">
      <c r="A84" s="106" t="s">
        <v>366</v>
      </c>
      <c r="B84" s="62" t="s">
        <v>46</v>
      </c>
      <c r="C84" s="63" t="s">
        <v>5</v>
      </c>
      <c r="D84" s="63" t="s">
        <v>42</v>
      </c>
      <c r="E84" s="87" t="s">
        <v>215</v>
      </c>
      <c r="F84" s="64"/>
      <c r="G84" s="17">
        <f>G87</f>
        <v>0</v>
      </c>
      <c r="H84" s="17">
        <f>H87</f>
        <v>0</v>
      </c>
      <c r="I84" s="17">
        <f>I85</f>
        <v>0</v>
      </c>
      <c r="J84" s="17"/>
      <c r="K84" s="17"/>
    </row>
    <row r="85" spans="1:11" ht="22.5" hidden="1" x14ac:dyDescent="0.2">
      <c r="A85" s="3" t="s">
        <v>213</v>
      </c>
      <c r="B85" s="31" t="s">
        <v>46</v>
      </c>
      <c r="C85" s="32" t="s">
        <v>5</v>
      </c>
      <c r="D85" s="32" t="s">
        <v>42</v>
      </c>
      <c r="E85" s="75" t="s">
        <v>214</v>
      </c>
      <c r="F85" s="33"/>
      <c r="G85" s="11">
        <f>G87</f>
        <v>0</v>
      </c>
      <c r="H85" s="11">
        <f>H87</f>
        <v>0</v>
      </c>
      <c r="I85" s="11">
        <f>I86</f>
        <v>0</v>
      </c>
      <c r="J85" s="11"/>
      <c r="K85" s="11"/>
    </row>
    <row r="86" spans="1:11" hidden="1" x14ac:dyDescent="0.2">
      <c r="A86" s="96" t="s">
        <v>231</v>
      </c>
      <c r="B86" s="31" t="s">
        <v>46</v>
      </c>
      <c r="C86" s="32" t="s">
        <v>5</v>
      </c>
      <c r="D86" s="32" t="s">
        <v>42</v>
      </c>
      <c r="E86" s="75" t="s">
        <v>230</v>
      </c>
      <c r="F86" s="33"/>
      <c r="G86" s="11">
        <f t="shared" ref="G86:I88" si="12">G87</f>
        <v>0</v>
      </c>
      <c r="H86" s="11">
        <f t="shared" si="12"/>
        <v>0</v>
      </c>
      <c r="I86" s="11">
        <f>I87+I90+I93+I98</f>
        <v>0</v>
      </c>
      <c r="J86" s="11"/>
      <c r="K86" s="11"/>
    </row>
    <row r="87" spans="1:11" ht="36.75" hidden="1" customHeight="1" x14ac:dyDescent="0.2">
      <c r="A87" s="96" t="s">
        <v>50</v>
      </c>
      <c r="B87" s="31" t="s">
        <v>46</v>
      </c>
      <c r="C87" s="32" t="s">
        <v>5</v>
      </c>
      <c r="D87" s="32" t="s">
        <v>42</v>
      </c>
      <c r="E87" s="75" t="s">
        <v>230</v>
      </c>
      <c r="F87" s="33" t="s">
        <v>51</v>
      </c>
      <c r="G87" s="11">
        <f t="shared" si="12"/>
        <v>0</v>
      </c>
      <c r="H87" s="11">
        <f t="shared" si="12"/>
        <v>0</v>
      </c>
      <c r="I87" s="11">
        <f t="shared" si="12"/>
        <v>0</v>
      </c>
      <c r="J87" s="11"/>
      <c r="K87" s="11"/>
    </row>
    <row r="88" spans="1:11" ht="22.5" hidden="1" x14ac:dyDescent="0.2">
      <c r="A88" s="96" t="s">
        <v>82</v>
      </c>
      <c r="B88" s="31" t="s">
        <v>46</v>
      </c>
      <c r="C88" s="32" t="s">
        <v>5</v>
      </c>
      <c r="D88" s="32" t="s">
        <v>42</v>
      </c>
      <c r="E88" s="75" t="s">
        <v>230</v>
      </c>
      <c r="F88" s="33" t="s">
        <v>80</v>
      </c>
      <c r="G88" s="11">
        <f t="shared" si="12"/>
        <v>0</v>
      </c>
      <c r="H88" s="11">
        <f t="shared" si="12"/>
        <v>0</v>
      </c>
      <c r="I88" s="12">
        <f>205000-205000</f>
        <v>0</v>
      </c>
      <c r="J88" s="11"/>
      <c r="K88" s="11"/>
    </row>
    <row r="89" spans="1:11" ht="22.5" hidden="1" x14ac:dyDescent="0.2">
      <c r="A89" s="96" t="s">
        <v>140</v>
      </c>
      <c r="B89" s="31" t="s">
        <v>46</v>
      </c>
      <c r="C89" s="32" t="s">
        <v>5</v>
      </c>
      <c r="D89" s="32" t="s">
        <v>42</v>
      </c>
      <c r="E89" s="75" t="s">
        <v>230</v>
      </c>
      <c r="F89" s="33" t="s">
        <v>83</v>
      </c>
      <c r="G89" s="12"/>
      <c r="H89" s="12"/>
      <c r="I89" s="12">
        <v>205000</v>
      </c>
      <c r="J89" s="11"/>
      <c r="K89" s="11"/>
    </row>
    <row r="90" spans="1:11" ht="24.75" hidden="1" customHeight="1" x14ac:dyDescent="0.2">
      <c r="A90" s="96" t="s">
        <v>293</v>
      </c>
      <c r="B90" s="31" t="s">
        <v>46</v>
      </c>
      <c r="C90" s="32" t="s">
        <v>5</v>
      </c>
      <c r="D90" s="32" t="s">
        <v>42</v>
      </c>
      <c r="E90" s="75" t="s">
        <v>230</v>
      </c>
      <c r="F90" s="33" t="s">
        <v>53</v>
      </c>
      <c r="G90" s="11">
        <f t="shared" ref="G90:I91" si="13">G91</f>
        <v>0</v>
      </c>
      <c r="H90" s="11">
        <f t="shared" si="13"/>
        <v>0</v>
      </c>
      <c r="I90" s="11">
        <f t="shared" si="13"/>
        <v>0</v>
      </c>
      <c r="J90" s="11"/>
      <c r="K90" s="11"/>
    </row>
    <row r="91" spans="1:11" ht="22.5" hidden="1" x14ac:dyDescent="0.2">
      <c r="A91" s="96" t="s">
        <v>294</v>
      </c>
      <c r="B91" s="31" t="s">
        <v>46</v>
      </c>
      <c r="C91" s="32" t="s">
        <v>5</v>
      </c>
      <c r="D91" s="32" t="s">
        <v>42</v>
      </c>
      <c r="E91" s="75" t="s">
        <v>230</v>
      </c>
      <c r="F91" s="33" t="s">
        <v>55</v>
      </c>
      <c r="G91" s="11">
        <f t="shared" si="13"/>
        <v>0</v>
      </c>
      <c r="H91" s="11">
        <f t="shared" si="13"/>
        <v>0</v>
      </c>
      <c r="I91" s="12">
        <v>0</v>
      </c>
      <c r="J91" s="11"/>
      <c r="K91" s="11"/>
    </row>
    <row r="92" spans="1:11" ht="23.25" hidden="1" customHeight="1" x14ac:dyDescent="0.2">
      <c r="A92" s="3" t="s">
        <v>56</v>
      </c>
      <c r="B92" s="31" t="s">
        <v>46</v>
      </c>
      <c r="C92" s="32" t="s">
        <v>5</v>
      </c>
      <c r="D92" s="32" t="s">
        <v>42</v>
      </c>
      <c r="E92" s="75" t="s">
        <v>230</v>
      </c>
      <c r="F92" s="33" t="s">
        <v>57</v>
      </c>
      <c r="G92" s="12"/>
      <c r="H92" s="12"/>
      <c r="I92" s="12"/>
      <c r="J92" s="11"/>
      <c r="K92" s="11"/>
    </row>
    <row r="93" spans="1:11" ht="15" hidden="1" customHeight="1" x14ac:dyDescent="0.2">
      <c r="A93" s="3" t="s">
        <v>96</v>
      </c>
      <c r="B93" s="31" t="s">
        <v>46</v>
      </c>
      <c r="C93" s="32" t="s">
        <v>5</v>
      </c>
      <c r="D93" s="32" t="s">
        <v>42</v>
      </c>
      <c r="E93" s="75" t="s">
        <v>230</v>
      </c>
      <c r="F93" s="48" t="s">
        <v>19</v>
      </c>
      <c r="G93" s="11"/>
      <c r="H93" s="11"/>
      <c r="I93" s="11">
        <f>I94</f>
        <v>0</v>
      </c>
      <c r="J93" s="11"/>
      <c r="K93" s="11"/>
    </row>
    <row r="94" spans="1:11" ht="14.25" hidden="1" customHeight="1" x14ac:dyDescent="0.2">
      <c r="A94" s="3" t="s">
        <v>94</v>
      </c>
      <c r="B94" s="31" t="s">
        <v>46</v>
      </c>
      <c r="C94" s="32" t="s">
        <v>5</v>
      </c>
      <c r="D94" s="32" t="s">
        <v>42</v>
      </c>
      <c r="E94" s="75" t="s">
        <v>230</v>
      </c>
      <c r="F94" s="48" t="s">
        <v>93</v>
      </c>
      <c r="G94" s="11"/>
      <c r="H94" s="11"/>
      <c r="I94" s="151"/>
      <c r="J94" s="11"/>
      <c r="K94" s="11"/>
    </row>
    <row r="95" spans="1:11" ht="14.25" hidden="1" customHeight="1" x14ac:dyDescent="0.2">
      <c r="A95" s="102" t="s">
        <v>94</v>
      </c>
      <c r="B95" s="31" t="s">
        <v>46</v>
      </c>
      <c r="C95" s="32" t="s">
        <v>5</v>
      </c>
      <c r="D95" s="32" t="s">
        <v>42</v>
      </c>
      <c r="E95" s="75" t="s">
        <v>141</v>
      </c>
      <c r="F95" s="48" t="s">
        <v>93</v>
      </c>
      <c r="G95" s="11"/>
      <c r="H95" s="11"/>
      <c r="I95" s="11"/>
      <c r="J95" s="11"/>
      <c r="K95" s="11"/>
    </row>
    <row r="96" spans="1:11" s="189" customFormat="1" ht="12.75" hidden="1" customHeight="1" x14ac:dyDescent="0.2">
      <c r="A96" s="167" t="s">
        <v>146</v>
      </c>
      <c r="B96" s="181" t="s">
        <v>46</v>
      </c>
      <c r="C96" s="182" t="s">
        <v>5</v>
      </c>
      <c r="D96" s="182" t="s">
        <v>42</v>
      </c>
      <c r="E96" s="183" t="s">
        <v>148</v>
      </c>
      <c r="F96" s="184"/>
      <c r="G96" s="170" t="e">
        <f>#REF!</f>
        <v>#REF!</v>
      </c>
      <c r="H96" s="170" t="e">
        <f>#REF!</f>
        <v>#REF!</v>
      </c>
      <c r="I96" s="170"/>
      <c r="J96" s="170"/>
      <c r="K96" s="170"/>
    </row>
    <row r="97" spans="1:12" hidden="1" x14ac:dyDescent="0.2">
      <c r="A97" s="185" t="s">
        <v>119</v>
      </c>
      <c r="B97" s="186" t="s">
        <v>46</v>
      </c>
      <c r="C97" s="186" t="s">
        <v>5</v>
      </c>
      <c r="D97" s="186" t="s">
        <v>42</v>
      </c>
      <c r="E97" s="183" t="s">
        <v>147</v>
      </c>
      <c r="F97" s="184"/>
      <c r="G97" s="170"/>
      <c r="H97" s="170"/>
      <c r="I97" s="170"/>
      <c r="J97" s="170"/>
      <c r="K97" s="170"/>
    </row>
    <row r="98" spans="1:12" hidden="1" x14ac:dyDescent="0.2">
      <c r="A98" s="3" t="s">
        <v>58</v>
      </c>
      <c r="B98" s="29" t="s">
        <v>46</v>
      </c>
      <c r="C98" s="29" t="s">
        <v>5</v>
      </c>
      <c r="D98" s="29" t="s">
        <v>42</v>
      </c>
      <c r="E98" s="75" t="s">
        <v>230</v>
      </c>
      <c r="F98" s="48" t="s">
        <v>59</v>
      </c>
      <c r="G98" s="115">
        <f>G100</f>
        <v>0</v>
      </c>
      <c r="H98" s="11">
        <f>H100</f>
        <v>0</v>
      </c>
      <c r="I98" s="11">
        <f>I100+I99</f>
        <v>0</v>
      </c>
      <c r="J98" s="11"/>
      <c r="K98" s="11"/>
    </row>
    <row r="99" spans="1:12" hidden="1" x14ac:dyDescent="0.2">
      <c r="A99" s="3" t="s">
        <v>350</v>
      </c>
      <c r="B99" s="31" t="s">
        <v>46</v>
      </c>
      <c r="C99" s="32" t="s">
        <v>5</v>
      </c>
      <c r="D99" s="32" t="s">
        <v>42</v>
      </c>
      <c r="E99" s="75" t="s">
        <v>230</v>
      </c>
      <c r="F99" s="48" t="s">
        <v>349</v>
      </c>
      <c r="G99" s="115">
        <f t="shared" ref="G99:H100" si="14">G100</f>
        <v>0</v>
      </c>
      <c r="H99" s="11">
        <f t="shared" si="14"/>
        <v>0</v>
      </c>
      <c r="I99" s="12">
        <v>0</v>
      </c>
      <c r="J99" s="11"/>
      <c r="K99" s="11"/>
    </row>
    <row r="100" spans="1:12" hidden="1" x14ac:dyDescent="0.2">
      <c r="A100" s="3" t="s">
        <v>60</v>
      </c>
      <c r="B100" s="31" t="s">
        <v>46</v>
      </c>
      <c r="C100" s="32" t="s">
        <v>5</v>
      </c>
      <c r="D100" s="32" t="s">
        <v>42</v>
      </c>
      <c r="E100" s="75" t="s">
        <v>230</v>
      </c>
      <c r="F100" s="48" t="s">
        <v>61</v>
      </c>
      <c r="G100" s="115">
        <f t="shared" si="14"/>
        <v>0</v>
      </c>
      <c r="H100" s="11">
        <f t="shared" si="14"/>
        <v>0</v>
      </c>
      <c r="I100" s="12"/>
      <c r="J100" s="11"/>
      <c r="K100" s="11"/>
    </row>
    <row r="101" spans="1:12" hidden="1" x14ac:dyDescent="0.2">
      <c r="A101" s="3" t="s">
        <v>62</v>
      </c>
      <c r="B101" s="31" t="s">
        <v>46</v>
      </c>
      <c r="C101" s="32" t="s">
        <v>5</v>
      </c>
      <c r="D101" s="32" t="s">
        <v>42</v>
      </c>
      <c r="E101" s="75" t="s">
        <v>230</v>
      </c>
      <c r="F101" s="48" t="s">
        <v>63</v>
      </c>
      <c r="G101" s="115"/>
      <c r="H101" s="11"/>
      <c r="I101" s="12"/>
      <c r="J101" s="11"/>
      <c r="K101" s="11"/>
    </row>
    <row r="102" spans="1:12" x14ac:dyDescent="0.2">
      <c r="A102" s="94" t="s">
        <v>15</v>
      </c>
      <c r="B102" s="39" t="s">
        <v>46</v>
      </c>
      <c r="C102" s="50" t="s">
        <v>6</v>
      </c>
      <c r="D102" s="51"/>
      <c r="E102" s="78"/>
      <c r="F102" s="52"/>
      <c r="G102" s="20">
        <f t="shared" ref="G102:J103" si="15">G103</f>
        <v>0</v>
      </c>
      <c r="H102" s="20">
        <f t="shared" si="15"/>
        <v>0</v>
      </c>
      <c r="I102" s="20">
        <f t="shared" si="15"/>
        <v>493800</v>
      </c>
      <c r="J102" s="20">
        <f t="shared" si="15"/>
        <v>493800</v>
      </c>
      <c r="K102" s="20"/>
    </row>
    <row r="103" spans="1:12" x14ac:dyDescent="0.2">
      <c r="A103" s="3" t="s">
        <v>14</v>
      </c>
      <c r="B103" s="31" t="s">
        <v>46</v>
      </c>
      <c r="C103" s="32" t="s">
        <v>6</v>
      </c>
      <c r="D103" s="32" t="s">
        <v>18</v>
      </c>
      <c r="E103" s="79"/>
      <c r="F103" s="46"/>
      <c r="G103" s="11">
        <f t="shared" si="15"/>
        <v>0</v>
      </c>
      <c r="H103" s="11">
        <f t="shared" si="15"/>
        <v>0</v>
      </c>
      <c r="I103" s="11">
        <f t="shared" si="15"/>
        <v>493800</v>
      </c>
      <c r="J103" s="11">
        <f t="shared" si="15"/>
        <v>493800</v>
      </c>
      <c r="K103" s="11"/>
    </row>
    <row r="104" spans="1:12" ht="22.5" x14ac:dyDescent="0.2">
      <c r="A104" s="168" t="s">
        <v>366</v>
      </c>
      <c r="B104" s="110" t="s">
        <v>46</v>
      </c>
      <c r="C104" s="111" t="s">
        <v>6</v>
      </c>
      <c r="D104" s="111" t="s">
        <v>18</v>
      </c>
      <c r="E104" s="169" t="s">
        <v>215</v>
      </c>
      <c r="F104" s="114"/>
      <c r="G104" s="113">
        <f>G112+G116</f>
        <v>0</v>
      </c>
      <c r="H104" s="113">
        <f>H112+H116</f>
        <v>0</v>
      </c>
      <c r="I104" s="113">
        <f>I109</f>
        <v>493800</v>
      </c>
      <c r="J104" s="113">
        <f>J112+J116</f>
        <v>493800</v>
      </c>
      <c r="K104" s="113"/>
    </row>
    <row r="105" spans="1:12" ht="36" hidden="1" customHeight="1" x14ac:dyDescent="0.2">
      <c r="A105" s="3" t="s">
        <v>210</v>
      </c>
      <c r="B105" s="31" t="s">
        <v>46</v>
      </c>
      <c r="C105" s="31" t="s">
        <v>6</v>
      </c>
      <c r="D105" s="31" t="s">
        <v>18</v>
      </c>
      <c r="E105" s="75" t="s">
        <v>139</v>
      </c>
      <c r="F105" s="33"/>
      <c r="G105" s="170" t="e">
        <f t="shared" ref="G105:I106" si="16">G106</f>
        <v>#REF!</v>
      </c>
      <c r="H105" s="170" t="e">
        <f t="shared" si="16"/>
        <v>#REF!</v>
      </c>
      <c r="I105" s="11">
        <f t="shared" si="16"/>
        <v>41717.06</v>
      </c>
      <c r="J105" s="11"/>
      <c r="K105" s="11"/>
      <c r="L105" s="261" t="s">
        <v>209</v>
      </c>
    </row>
    <row r="106" spans="1:12" ht="35.25" hidden="1" customHeight="1" x14ac:dyDescent="0.2">
      <c r="A106" s="96" t="s">
        <v>50</v>
      </c>
      <c r="B106" s="31" t="s">
        <v>46</v>
      </c>
      <c r="C106" s="31" t="s">
        <v>6</v>
      </c>
      <c r="D106" s="31" t="s">
        <v>18</v>
      </c>
      <c r="E106" s="75" t="s">
        <v>139</v>
      </c>
      <c r="F106" s="33" t="s">
        <v>51</v>
      </c>
      <c r="G106" s="170" t="e">
        <f t="shared" si="16"/>
        <v>#REF!</v>
      </c>
      <c r="H106" s="170" t="e">
        <f t="shared" si="16"/>
        <v>#REF!</v>
      </c>
      <c r="I106" s="11">
        <f t="shared" si="16"/>
        <v>41717.06</v>
      </c>
      <c r="J106" s="11"/>
      <c r="K106" s="11"/>
      <c r="L106" s="261"/>
    </row>
    <row r="107" spans="1:12" ht="22.5" hidden="1" x14ac:dyDescent="0.2">
      <c r="A107" s="96" t="s">
        <v>82</v>
      </c>
      <c r="B107" s="31" t="s">
        <v>46</v>
      </c>
      <c r="C107" s="31" t="s">
        <v>6</v>
      </c>
      <c r="D107" s="31" t="s">
        <v>18</v>
      </c>
      <c r="E107" s="75" t="s">
        <v>139</v>
      </c>
      <c r="F107" s="33" t="s">
        <v>80</v>
      </c>
      <c r="G107" s="170" t="e">
        <f>G108+#REF!</f>
        <v>#REF!</v>
      </c>
      <c r="H107" s="170" t="e">
        <f>H108+#REF!</f>
        <v>#REF!</v>
      </c>
      <c r="I107" s="12">
        <v>41717.06</v>
      </c>
      <c r="J107" s="11"/>
      <c r="K107" s="11"/>
      <c r="L107" s="261"/>
    </row>
    <row r="108" spans="1:12" ht="22.5" hidden="1" x14ac:dyDescent="0.2">
      <c r="A108" s="118" t="s">
        <v>137</v>
      </c>
      <c r="B108" s="31" t="s">
        <v>46</v>
      </c>
      <c r="C108" s="31" t="s">
        <v>6</v>
      </c>
      <c r="D108" s="31" t="s">
        <v>18</v>
      </c>
      <c r="E108" s="75" t="s">
        <v>139</v>
      </c>
      <c r="F108" s="33" t="s">
        <v>81</v>
      </c>
      <c r="G108" s="170"/>
      <c r="H108" s="170"/>
      <c r="I108" s="12">
        <v>41717.06</v>
      </c>
      <c r="J108" s="11"/>
      <c r="K108" s="11"/>
      <c r="L108" s="261"/>
    </row>
    <row r="109" spans="1:12" ht="22.5" x14ac:dyDescent="0.2">
      <c r="A109" s="3" t="s">
        <v>232</v>
      </c>
      <c r="B109" s="31" t="s">
        <v>46</v>
      </c>
      <c r="C109" s="32" t="s">
        <v>6</v>
      </c>
      <c r="D109" s="32" t="s">
        <v>18</v>
      </c>
      <c r="E109" s="75" t="s">
        <v>218</v>
      </c>
      <c r="F109" s="46"/>
      <c r="G109" s="11">
        <f>G111</f>
        <v>0</v>
      </c>
      <c r="H109" s="11">
        <f>H111</f>
        <v>0</v>
      </c>
      <c r="I109" s="11">
        <f>I110</f>
        <v>493800</v>
      </c>
      <c r="J109" s="11">
        <f>J110</f>
        <v>493800</v>
      </c>
      <c r="K109" s="11"/>
      <c r="L109" s="187"/>
    </row>
    <row r="110" spans="1:12" ht="24" customHeight="1" x14ac:dyDescent="0.2">
      <c r="A110" s="3" t="s">
        <v>233</v>
      </c>
      <c r="B110" s="31" t="s">
        <v>46</v>
      </c>
      <c r="C110" s="32" t="s">
        <v>6</v>
      </c>
      <c r="D110" s="32" t="s">
        <v>18</v>
      </c>
      <c r="E110" s="75" t="s">
        <v>234</v>
      </c>
      <c r="F110" s="46"/>
      <c r="G110" s="11">
        <f>G112</f>
        <v>0</v>
      </c>
      <c r="H110" s="11">
        <f>H112</f>
        <v>0</v>
      </c>
      <c r="I110" s="11">
        <f>I112</f>
        <v>493800</v>
      </c>
      <c r="J110" s="11">
        <f>J112</f>
        <v>493800</v>
      </c>
      <c r="K110" s="11"/>
    </row>
    <row r="111" spans="1:12" ht="31.5" hidden="1" customHeight="1" x14ac:dyDescent="0.2">
      <c r="A111" s="3" t="s">
        <v>185</v>
      </c>
      <c r="B111" s="31" t="s">
        <v>46</v>
      </c>
      <c r="C111" s="32" t="s">
        <v>6</v>
      </c>
      <c r="D111" s="32" t="s">
        <v>18</v>
      </c>
      <c r="E111" s="108" t="s">
        <v>149</v>
      </c>
      <c r="F111" s="46"/>
      <c r="G111" s="11"/>
      <c r="H111" s="11"/>
      <c r="I111" s="11"/>
      <c r="J111" s="11"/>
      <c r="K111" s="11"/>
    </row>
    <row r="112" spans="1:12" ht="48" customHeight="1" x14ac:dyDescent="0.2">
      <c r="A112" s="96" t="s">
        <v>50</v>
      </c>
      <c r="B112" s="31" t="s">
        <v>46</v>
      </c>
      <c r="C112" s="32" t="s">
        <v>6</v>
      </c>
      <c r="D112" s="32" t="s">
        <v>18</v>
      </c>
      <c r="E112" s="75" t="s">
        <v>234</v>
      </c>
      <c r="F112" s="33" t="s">
        <v>51</v>
      </c>
      <c r="G112" s="11">
        <f>G113</f>
        <v>0</v>
      </c>
      <c r="H112" s="11">
        <f>H113</f>
        <v>0</v>
      </c>
      <c r="I112" s="11">
        <f>I113</f>
        <v>493800</v>
      </c>
      <c r="J112" s="11">
        <f>J113</f>
        <v>493800</v>
      </c>
      <c r="K112" s="11"/>
    </row>
    <row r="113" spans="1:11" ht="22.5" x14ac:dyDescent="0.2">
      <c r="A113" s="96" t="s">
        <v>82</v>
      </c>
      <c r="B113" s="31" t="s">
        <v>46</v>
      </c>
      <c r="C113" s="32" t="s">
        <v>6</v>
      </c>
      <c r="D113" s="32" t="s">
        <v>18</v>
      </c>
      <c r="E113" s="75" t="s">
        <v>234</v>
      </c>
      <c r="F113" s="33" t="s">
        <v>80</v>
      </c>
      <c r="G113" s="11">
        <f>G114+G115</f>
        <v>0</v>
      </c>
      <c r="H113" s="11">
        <f>H114+H115</f>
        <v>0</v>
      </c>
      <c r="I113" s="12">
        <v>493800</v>
      </c>
      <c r="J113" s="11">
        <f>I113</f>
        <v>493800</v>
      </c>
      <c r="K113" s="11"/>
    </row>
    <row r="114" spans="1:11" ht="22.5" hidden="1" x14ac:dyDescent="0.2">
      <c r="A114" s="118" t="s">
        <v>137</v>
      </c>
      <c r="B114" s="31" t="s">
        <v>46</v>
      </c>
      <c r="C114" s="32" t="s">
        <v>6</v>
      </c>
      <c r="D114" s="32" t="s">
        <v>18</v>
      </c>
      <c r="E114" s="75" t="s">
        <v>186</v>
      </c>
      <c r="F114" s="33" t="s">
        <v>81</v>
      </c>
      <c r="G114" s="12"/>
      <c r="H114" s="12"/>
      <c r="I114" s="12">
        <v>362278</v>
      </c>
      <c r="J114" s="11">
        <f>I114</f>
        <v>362278</v>
      </c>
      <c r="K114" s="11"/>
    </row>
    <row r="115" spans="1:11" ht="22.5" hidden="1" x14ac:dyDescent="0.2">
      <c r="A115" s="107" t="s">
        <v>140</v>
      </c>
      <c r="B115" s="31" t="s">
        <v>46</v>
      </c>
      <c r="C115" s="32" t="s">
        <v>6</v>
      </c>
      <c r="D115" s="32" t="s">
        <v>18</v>
      </c>
      <c r="E115" s="108" t="s">
        <v>149</v>
      </c>
      <c r="F115" s="33" t="s">
        <v>83</v>
      </c>
      <c r="G115" s="12"/>
      <c r="H115" s="12"/>
      <c r="I115" s="12">
        <v>0</v>
      </c>
      <c r="J115" s="11">
        <f>I115</f>
        <v>0</v>
      </c>
      <c r="K115" s="11"/>
    </row>
    <row r="116" spans="1:11" hidden="1" x14ac:dyDescent="0.2">
      <c r="A116" s="96" t="s">
        <v>124</v>
      </c>
      <c r="B116" s="31" t="s">
        <v>46</v>
      </c>
      <c r="C116" s="32" t="s">
        <v>6</v>
      </c>
      <c r="D116" s="32" t="s">
        <v>18</v>
      </c>
      <c r="E116" s="108" t="s">
        <v>149</v>
      </c>
      <c r="F116" s="33" t="s">
        <v>53</v>
      </c>
      <c r="G116" s="11">
        <f t="shared" ref="G116:J117" si="17">G117</f>
        <v>0</v>
      </c>
      <c r="H116" s="11">
        <f t="shared" si="17"/>
        <v>0</v>
      </c>
      <c r="I116" s="11">
        <f t="shared" si="17"/>
        <v>0</v>
      </c>
      <c r="J116" s="11">
        <f t="shared" si="17"/>
        <v>0</v>
      </c>
      <c r="K116" s="11"/>
    </row>
    <row r="117" spans="1:11" ht="22.5" hidden="1" x14ac:dyDescent="0.2">
      <c r="A117" s="96" t="s">
        <v>54</v>
      </c>
      <c r="B117" s="31" t="s">
        <v>46</v>
      </c>
      <c r="C117" s="32" t="s">
        <v>6</v>
      </c>
      <c r="D117" s="32" t="s">
        <v>18</v>
      </c>
      <c r="E117" s="108" t="s">
        <v>149</v>
      </c>
      <c r="F117" s="33" t="s">
        <v>55</v>
      </c>
      <c r="G117" s="11">
        <f t="shared" si="17"/>
        <v>0</v>
      </c>
      <c r="H117" s="11">
        <f t="shared" si="17"/>
        <v>0</v>
      </c>
      <c r="I117" s="11">
        <f t="shared" si="17"/>
        <v>0</v>
      </c>
      <c r="J117" s="11">
        <f t="shared" si="17"/>
        <v>0</v>
      </c>
      <c r="K117" s="11"/>
    </row>
    <row r="118" spans="1:11" ht="22.5" hidden="1" x14ac:dyDescent="0.2">
      <c r="A118" s="3" t="s">
        <v>67</v>
      </c>
      <c r="B118" s="31" t="s">
        <v>46</v>
      </c>
      <c r="C118" s="32" t="s">
        <v>6</v>
      </c>
      <c r="D118" s="32" t="s">
        <v>18</v>
      </c>
      <c r="E118" s="108" t="s">
        <v>149</v>
      </c>
      <c r="F118" s="33" t="s">
        <v>57</v>
      </c>
      <c r="G118" s="12"/>
      <c r="H118" s="12"/>
      <c r="I118" s="12">
        <v>0</v>
      </c>
      <c r="J118" s="11">
        <f>I118</f>
        <v>0</v>
      </c>
      <c r="K118" s="11"/>
    </row>
    <row r="119" spans="1:11" ht="21" x14ac:dyDescent="0.2">
      <c r="A119" s="94" t="s">
        <v>41</v>
      </c>
      <c r="B119" s="38" t="s">
        <v>46</v>
      </c>
      <c r="C119" s="38" t="s">
        <v>18</v>
      </c>
      <c r="D119" s="38"/>
      <c r="E119" s="80"/>
      <c r="F119" s="53"/>
      <c r="G119" s="22" t="e">
        <f>G120+G145+G126+G177</f>
        <v>#REF!</v>
      </c>
      <c r="H119" s="22" t="e">
        <f>H120+H145+H126+H177</f>
        <v>#REF!</v>
      </c>
      <c r="I119" s="22">
        <f>I120+I145+I126+I177</f>
        <v>752051.04</v>
      </c>
      <c r="J119" s="22">
        <f>J126</f>
        <v>28183.62</v>
      </c>
      <c r="K119" s="22">
        <f>K120+K145+K126+K177</f>
        <v>8662.42</v>
      </c>
    </row>
    <row r="120" spans="1:11" s="26" customFormat="1" ht="12" hidden="1" customHeight="1" x14ac:dyDescent="0.2">
      <c r="A120" s="98" t="s">
        <v>99</v>
      </c>
      <c r="B120" s="54" t="s">
        <v>46</v>
      </c>
      <c r="C120" s="55" t="s">
        <v>18</v>
      </c>
      <c r="D120" s="55" t="s">
        <v>6</v>
      </c>
      <c r="E120" s="81"/>
      <c r="F120" s="56"/>
      <c r="G120" s="18">
        <f>G122</f>
        <v>0</v>
      </c>
      <c r="H120" s="18">
        <f>H122</f>
        <v>0</v>
      </c>
      <c r="I120" s="18">
        <f>I122</f>
        <v>0</v>
      </c>
      <c r="J120" s="18"/>
      <c r="K120" s="18"/>
    </row>
    <row r="121" spans="1:11" s="26" customFormat="1" ht="24" hidden="1" customHeight="1" x14ac:dyDescent="0.2">
      <c r="A121" s="3" t="s">
        <v>126</v>
      </c>
      <c r="B121" s="31" t="s">
        <v>46</v>
      </c>
      <c r="C121" s="32" t="s">
        <v>18</v>
      </c>
      <c r="D121" s="32" t="s">
        <v>6</v>
      </c>
      <c r="E121" s="75" t="s">
        <v>127</v>
      </c>
      <c r="F121" s="33"/>
      <c r="G121" s="11">
        <f t="shared" ref="G121:H124" si="18">G122</f>
        <v>0</v>
      </c>
      <c r="H121" s="11">
        <f>H122</f>
        <v>0</v>
      </c>
      <c r="I121" s="11">
        <f>I122</f>
        <v>0</v>
      </c>
      <c r="J121" s="11"/>
      <c r="K121" s="11"/>
    </row>
    <row r="122" spans="1:11" s="26" customFormat="1" ht="24" hidden="1" customHeight="1" x14ac:dyDescent="0.2">
      <c r="A122" s="3" t="s">
        <v>100</v>
      </c>
      <c r="B122" s="31" t="s">
        <v>46</v>
      </c>
      <c r="C122" s="32" t="s">
        <v>18</v>
      </c>
      <c r="D122" s="32" t="s">
        <v>6</v>
      </c>
      <c r="E122" s="75" t="s">
        <v>101</v>
      </c>
      <c r="F122" s="33"/>
      <c r="G122" s="11">
        <f t="shared" si="18"/>
        <v>0</v>
      </c>
      <c r="H122" s="11">
        <f t="shared" si="18"/>
        <v>0</v>
      </c>
      <c r="I122" s="11">
        <f>I123</f>
        <v>0</v>
      </c>
      <c r="J122" s="11"/>
      <c r="K122" s="11"/>
    </row>
    <row r="123" spans="1:11" s="26" customFormat="1" hidden="1" x14ac:dyDescent="0.2">
      <c r="A123" s="96" t="s">
        <v>124</v>
      </c>
      <c r="B123" s="31" t="s">
        <v>46</v>
      </c>
      <c r="C123" s="32" t="s">
        <v>18</v>
      </c>
      <c r="D123" s="32" t="s">
        <v>6</v>
      </c>
      <c r="E123" s="75" t="s">
        <v>101</v>
      </c>
      <c r="F123" s="33" t="s">
        <v>53</v>
      </c>
      <c r="G123" s="11">
        <f t="shared" si="18"/>
        <v>0</v>
      </c>
      <c r="H123" s="11">
        <f t="shared" si="18"/>
        <v>0</v>
      </c>
      <c r="I123" s="11">
        <f>I124</f>
        <v>0</v>
      </c>
      <c r="J123" s="11"/>
      <c r="K123" s="11"/>
    </row>
    <row r="124" spans="1:11" s="26" customFormat="1" ht="22.5" hidden="1" x14ac:dyDescent="0.2">
      <c r="A124" s="3" t="s">
        <v>54</v>
      </c>
      <c r="B124" s="31" t="s">
        <v>46</v>
      </c>
      <c r="C124" s="32" t="s">
        <v>18</v>
      </c>
      <c r="D124" s="32" t="s">
        <v>6</v>
      </c>
      <c r="E124" s="75" t="s">
        <v>101</v>
      </c>
      <c r="F124" s="33" t="s">
        <v>55</v>
      </c>
      <c r="G124" s="11">
        <f t="shared" si="18"/>
        <v>0</v>
      </c>
      <c r="H124" s="11">
        <f t="shared" si="18"/>
        <v>0</v>
      </c>
      <c r="I124" s="11">
        <f>I125</f>
        <v>0</v>
      </c>
      <c r="J124" s="11"/>
      <c r="K124" s="11"/>
    </row>
    <row r="125" spans="1:11" s="26" customFormat="1" ht="22.5" hidden="1" x14ac:dyDescent="0.2">
      <c r="A125" s="3" t="s">
        <v>67</v>
      </c>
      <c r="B125" s="31" t="s">
        <v>46</v>
      </c>
      <c r="C125" s="32" t="s">
        <v>18</v>
      </c>
      <c r="D125" s="32" t="s">
        <v>6</v>
      </c>
      <c r="E125" s="75" t="s">
        <v>101</v>
      </c>
      <c r="F125" s="33" t="s">
        <v>57</v>
      </c>
      <c r="G125" s="12">
        <v>0</v>
      </c>
      <c r="H125" s="12">
        <f>I125-G125</f>
        <v>0</v>
      </c>
      <c r="I125" s="12"/>
      <c r="J125" s="11"/>
      <c r="K125" s="11"/>
    </row>
    <row r="126" spans="1:11" ht="12" customHeight="1" x14ac:dyDescent="0.2">
      <c r="A126" s="98" t="s">
        <v>84</v>
      </c>
      <c r="B126" s="54" t="s">
        <v>46</v>
      </c>
      <c r="C126" s="55" t="s">
        <v>18</v>
      </c>
      <c r="D126" s="55" t="s">
        <v>7</v>
      </c>
      <c r="E126" s="81"/>
      <c r="F126" s="56"/>
      <c r="G126" s="18" t="e">
        <f>G139</f>
        <v>#REF!</v>
      </c>
      <c r="H126" s="18" t="e">
        <f>H139</f>
        <v>#REF!</v>
      </c>
      <c r="I126" s="18">
        <f>I127</f>
        <v>36846.04</v>
      </c>
      <c r="J126" s="18">
        <f>J127</f>
        <v>28183.62</v>
      </c>
      <c r="K126" s="18">
        <f>K129</f>
        <v>8662.42</v>
      </c>
    </row>
    <row r="127" spans="1:11" ht="22.5" x14ac:dyDescent="0.2">
      <c r="A127" s="168" t="s">
        <v>366</v>
      </c>
      <c r="B127" s="110" t="s">
        <v>46</v>
      </c>
      <c r="C127" s="111" t="s">
        <v>18</v>
      </c>
      <c r="D127" s="111" t="s">
        <v>7</v>
      </c>
      <c r="E127" s="169" t="s">
        <v>215</v>
      </c>
      <c r="F127" s="114"/>
      <c r="G127" s="113" t="e">
        <f>G140+G145</f>
        <v>#REF!</v>
      </c>
      <c r="H127" s="113" t="e">
        <f>H140+H145</f>
        <v>#REF!</v>
      </c>
      <c r="I127" s="113">
        <f>I129</f>
        <v>36846.04</v>
      </c>
      <c r="J127" s="113">
        <f>J129</f>
        <v>28183.62</v>
      </c>
      <c r="K127" s="113">
        <f>K129</f>
        <v>8662.42</v>
      </c>
    </row>
    <row r="128" spans="1:11" ht="12.75" hidden="1" customHeight="1" x14ac:dyDescent="0.2">
      <c r="A128" s="167" t="s">
        <v>164</v>
      </c>
      <c r="B128" s="31" t="s">
        <v>46</v>
      </c>
      <c r="C128" s="32" t="s">
        <v>18</v>
      </c>
      <c r="D128" s="32" t="s">
        <v>7</v>
      </c>
      <c r="E128" s="75" t="s">
        <v>139</v>
      </c>
      <c r="F128" s="33"/>
      <c r="G128" s="11" t="e">
        <f>G139</f>
        <v>#REF!</v>
      </c>
      <c r="H128" s="11" t="e">
        <f>H139</f>
        <v>#REF!</v>
      </c>
      <c r="I128" s="11">
        <f>I136</f>
        <v>8662.42</v>
      </c>
      <c r="J128" s="11"/>
      <c r="K128" s="11"/>
    </row>
    <row r="129" spans="1:22" ht="36" customHeight="1" x14ac:dyDescent="0.2">
      <c r="A129" s="3" t="s">
        <v>236</v>
      </c>
      <c r="B129" s="31" t="s">
        <v>46</v>
      </c>
      <c r="C129" s="32" t="s">
        <v>18</v>
      </c>
      <c r="D129" s="32" t="s">
        <v>7</v>
      </c>
      <c r="E129" s="75" t="s">
        <v>235</v>
      </c>
      <c r="F129" s="33"/>
      <c r="G129" s="11">
        <f>G135</f>
        <v>0</v>
      </c>
      <c r="H129" s="11">
        <f>H135</f>
        <v>0</v>
      </c>
      <c r="I129" s="11">
        <f>I135+I140+I130</f>
        <v>36846.04</v>
      </c>
      <c r="J129" s="11">
        <f>J130</f>
        <v>28183.62</v>
      </c>
      <c r="K129" s="11">
        <f>K135+K141</f>
        <v>8662.42</v>
      </c>
    </row>
    <row r="130" spans="1:22" ht="24.75" customHeight="1" x14ac:dyDescent="0.2">
      <c r="A130" s="3" t="s">
        <v>396</v>
      </c>
      <c r="B130" s="31" t="s">
        <v>46</v>
      </c>
      <c r="C130" s="32" t="s">
        <v>18</v>
      </c>
      <c r="D130" s="32" t="s">
        <v>7</v>
      </c>
      <c r="E130" s="75" t="s">
        <v>238</v>
      </c>
      <c r="F130" s="33"/>
      <c r="G130" s="11">
        <f>G135</f>
        <v>0</v>
      </c>
      <c r="H130" s="11">
        <f>H135</f>
        <v>0</v>
      </c>
      <c r="I130" s="11">
        <f>I134+I131</f>
        <v>28183.62</v>
      </c>
      <c r="J130" s="11">
        <f>J133+J131</f>
        <v>28183.62</v>
      </c>
      <c r="K130" s="11"/>
      <c r="L130" s="206"/>
      <c r="M130" s="207"/>
      <c r="N130" s="208"/>
      <c r="O130" s="208"/>
      <c r="P130" s="149"/>
      <c r="Q130" s="209"/>
      <c r="R130" s="210"/>
      <c r="S130" s="210"/>
      <c r="T130" s="210"/>
      <c r="U130" s="210"/>
      <c r="V130" s="210"/>
    </row>
    <row r="131" spans="1:22" ht="48" hidden="1" customHeight="1" x14ac:dyDescent="0.2">
      <c r="A131" s="96" t="s">
        <v>50</v>
      </c>
      <c r="B131" s="31" t="s">
        <v>46</v>
      </c>
      <c r="C131" s="32" t="s">
        <v>18</v>
      </c>
      <c r="D131" s="32" t="s">
        <v>7</v>
      </c>
      <c r="E131" s="75" t="s">
        <v>238</v>
      </c>
      <c r="F131" s="33" t="s">
        <v>51</v>
      </c>
      <c r="G131" s="11">
        <f>G132</f>
        <v>0</v>
      </c>
      <c r="H131" s="11">
        <f>H132</f>
        <v>0</v>
      </c>
      <c r="I131" s="11">
        <f>I132</f>
        <v>0</v>
      </c>
      <c r="J131" s="11">
        <f>J132</f>
        <v>0</v>
      </c>
      <c r="K131" s="11"/>
    </row>
    <row r="132" spans="1:22" ht="22.5" hidden="1" x14ac:dyDescent="0.2">
      <c r="A132" s="96" t="s">
        <v>82</v>
      </c>
      <c r="B132" s="31" t="s">
        <v>46</v>
      </c>
      <c r="C132" s="32" t="s">
        <v>18</v>
      </c>
      <c r="D132" s="32" t="s">
        <v>7</v>
      </c>
      <c r="E132" s="75" t="s">
        <v>238</v>
      </c>
      <c r="F132" s="33" t="s">
        <v>80</v>
      </c>
      <c r="G132" s="11">
        <f>G133+G134</f>
        <v>0</v>
      </c>
      <c r="H132" s="11">
        <f>H133+H134</f>
        <v>0</v>
      </c>
      <c r="I132" s="12">
        <v>0</v>
      </c>
      <c r="J132" s="11">
        <f>I132</f>
        <v>0</v>
      </c>
      <c r="K132" s="11"/>
    </row>
    <row r="133" spans="1:22" ht="25.5" customHeight="1" x14ac:dyDescent="0.2">
      <c r="A133" s="96" t="s">
        <v>293</v>
      </c>
      <c r="B133" s="31" t="s">
        <v>46</v>
      </c>
      <c r="C133" s="32" t="s">
        <v>18</v>
      </c>
      <c r="D133" s="32" t="s">
        <v>7</v>
      </c>
      <c r="E133" s="75" t="s">
        <v>238</v>
      </c>
      <c r="F133" s="33" t="s">
        <v>53</v>
      </c>
      <c r="G133" s="11">
        <f>G134</f>
        <v>0</v>
      </c>
      <c r="H133" s="11">
        <f>H134</f>
        <v>0</v>
      </c>
      <c r="I133" s="11">
        <f>I134</f>
        <v>28183.62</v>
      </c>
      <c r="J133" s="11">
        <f>J134</f>
        <v>28183.62</v>
      </c>
      <c r="K133" s="11"/>
      <c r="L133" s="211"/>
      <c r="M133" s="207"/>
      <c r="N133" s="208"/>
      <c r="O133" s="208"/>
      <c r="P133" s="149"/>
      <c r="Q133" s="209"/>
      <c r="R133" s="210"/>
      <c r="S133" s="210"/>
      <c r="T133" s="210"/>
      <c r="U133" s="210"/>
      <c r="V133" s="210"/>
    </row>
    <row r="134" spans="1:22" ht="22.5" x14ac:dyDescent="0.2">
      <c r="A134" s="96" t="s">
        <v>294</v>
      </c>
      <c r="B134" s="31" t="s">
        <v>46</v>
      </c>
      <c r="C134" s="32" t="s">
        <v>18</v>
      </c>
      <c r="D134" s="32" t="s">
        <v>7</v>
      </c>
      <c r="E134" s="75" t="s">
        <v>238</v>
      </c>
      <c r="F134" s="33" t="s">
        <v>55</v>
      </c>
      <c r="G134" s="11">
        <f>G135</f>
        <v>0</v>
      </c>
      <c r="H134" s="11">
        <f>H135</f>
        <v>0</v>
      </c>
      <c r="I134" s="12">
        <v>28183.62</v>
      </c>
      <c r="J134" s="11">
        <f>I134</f>
        <v>28183.62</v>
      </c>
      <c r="K134" s="11"/>
      <c r="L134" s="211"/>
      <c r="M134" s="207"/>
      <c r="N134" s="208"/>
      <c r="O134" s="208"/>
      <c r="P134" s="149"/>
      <c r="Q134" s="209"/>
      <c r="R134" s="210"/>
      <c r="S134" s="210"/>
      <c r="T134" s="212"/>
      <c r="U134" s="210"/>
      <c r="V134" s="210"/>
    </row>
    <row r="135" spans="1:22" ht="50.25" customHeight="1" x14ac:dyDescent="0.2">
      <c r="A135" s="3" t="s">
        <v>397</v>
      </c>
      <c r="B135" s="31" t="s">
        <v>46</v>
      </c>
      <c r="C135" s="32" t="s">
        <v>18</v>
      </c>
      <c r="D135" s="32" t="s">
        <v>7</v>
      </c>
      <c r="E135" s="75" t="s">
        <v>239</v>
      </c>
      <c r="F135" s="33"/>
      <c r="G135" s="11">
        <f>G138</f>
        <v>0</v>
      </c>
      <c r="H135" s="11">
        <f>H138</f>
        <v>0</v>
      </c>
      <c r="I135" s="11">
        <f>I137</f>
        <v>8662.42</v>
      </c>
      <c r="J135" s="11"/>
      <c r="K135" s="11">
        <f>K136</f>
        <v>8662.42</v>
      </c>
      <c r="L135" s="206"/>
      <c r="M135" s="207"/>
      <c r="N135" s="208"/>
      <c r="O135" s="208"/>
      <c r="P135" s="149"/>
      <c r="Q135" s="209"/>
      <c r="R135" s="210"/>
      <c r="S135" s="210"/>
      <c r="T135" s="210"/>
      <c r="U135" s="210"/>
      <c r="V135" s="210"/>
    </row>
    <row r="136" spans="1:22" ht="25.5" customHeight="1" x14ac:dyDescent="0.2">
      <c r="A136" s="96" t="s">
        <v>293</v>
      </c>
      <c r="B136" s="31" t="s">
        <v>46</v>
      </c>
      <c r="C136" s="32" t="s">
        <v>18</v>
      </c>
      <c r="D136" s="32" t="s">
        <v>7</v>
      </c>
      <c r="E136" s="75" t="s">
        <v>239</v>
      </c>
      <c r="F136" s="33" t="s">
        <v>53</v>
      </c>
      <c r="G136" s="11">
        <f>G137</f>
        <v>0</v>
      </c>
      <c r="H136" s="11">
        <f>H137</f>
        <v>0</v>
      </c>
      <c r="I136" s="11">
        <f>I137</f>
        <v>8662.42</v>
      </c>
      <c r="J136" s="11"/>
      <c r="K136" s="11">
        <f>K137</f>
        <v>8662.42</v>
      </c>
      <c r="L136" s="211"/>
      <c r="M136" s="207"/>
      <c r="N136" s="208"/>
      <c r="O136" s="208"/>
      <c r="P136" s="149"/>
      <c r="Q136" s="209"/>
      <c r="R136" s="210"/>
      <c r="S136" s="210"/>
      <c r="T136" s="210"/>
      <c r="U136" s="210"/>
      <c r="V136" s="210"/>
    </row>
    <row r="137" spans="1:22" ht="22.5" x14ac:dyDescent="0.2">
      <c r="A137" s="96" t="s">
        <v>294</v>
      </c>
      <c r="B137" s="31" t="s">
        <v>46</v>
      </c>
      <c r="C137" s="32" t="s">
        <v>18</v>
      </c>
      <c r="D137" s="32" t="s">
        <v>7</v>
      </c>
      <c r="E137" s="75" t="s">
        <v>239</v>
      </c>
      <c r="F137" s="33" t="s">
        <v>55</v>
      </c>
      <c r="G137" s="11">
        <f>G138</f>
        <v>0</v>
      </c>
      <c r="H137" s="11">
        <f>H138</f>
        <v>0</v>
      </c>
      <c r="I137" s="12">
        <v>8662.42</v>
      </c>
      <c r="J137" s="11"/>
      <c r="K137" s="11">
        <f>I137</f>
        <v>8662.42</v>
      </c>
      <c r="L137" s="211"/>
      <c r="M137" s="207"/>
      <c r="N137" s="208"/>
      <c r="O137" s="208"/>
      <c r="P137" s="149"/>
      <c r="Q137" s="209"/>
      <c r="R137" s="210"/>
      <c r="S137" s="210"/>
      <c r="T137" s="212"/>
      <c r="U137" s="210"/>
      <c r="V137" s="210"/>
    </row>
    <row r="138" spans="1:22" ht="22.5" hidden="1" x14ac:dyDescent="0.2">
      <c r="A138" s="118" t="s">
        <v>137</v>
      </c>
      <c r="B138" s="31" t="s">
        <v>46</v>
      </c>
      <c r="C138" s="32" t="s">
        <v>18</v>
      </c>
      <c r="D138" s="32" t="s">
        <v>7</v>
      </c>
      <c r="E138" s="75" t="s">
        <v>139</v>
      </c>
      <c r="F138" s="33" t="s">
        <v>81</v>
      </c>
      <c r="G138" s="12"/>
      <c r="H138" s="12"/>
      <c r="I138" s="12">
        <v>650000</v>
      </c>
      <c r="J138" s="11"/>
      <c r="K138" s="11"/>
    </row>
    <row r="139" spans="1:22" ht="33.75" hidden="1" customHeight="1" x14ac:dyDescent="0.2">
      <c r="A139" s="168" t="s">
        <v>134</v>
      </c>
      <c r="B139" s="31" t="s">
        <v>46</v>
      </c>
      <c r="C139" s="32" t="s">
        <v>18</v>
      </c>
      <c r="D139" s="32" t="s">
        <v>7</v>
      </c>
      <c r="E139" s="75" t="s">
        <v>135</v>
      </c>
      <c r="F139" s="33"/>
      <c r="G139" s="11" t="e">
        <f>G140</f>
        <v>#REF!</v>
      </c>
      <c r="H139" s="11" t="e">
        <f>H140</f>
        <v>#REF!</v>
      </c>
      <c r="I139" s="11">
        <f>I140</f>
        <v>0</v>
      </c>
      <c r="J139" s="11"/>
      <c r="K139" s="11">
        <f>K140</f>
        <v>0</v>
      </c>
    </row>
    <row r="140" spans="1:22" ht="58.5" hidden="1" customHeight="1" x14ac:dyDescent="0.2">
      <c r="A140" s="3" t="s">
        <v>237</v>
      </c>
      <c r="B140" s="31" t="s">
        <v>46</v>
      </c>
      <c r="C140" s="32" t="s">
        <v>18</v>
      </c>
      <c r="D140" s="32" t="s">
        <v>7</v>
      </c>
      <c r="E140" s="75" t="s">
        <v>238</v>
      </c>
      <c r="F140" s="33"/>
      <c r="G140" s="11" t="e">
        <f>G143</f>
        <v>#REF!</v>
      </c>
      <c r="H140" s="11" t="e">
        <f>H143</f>
        <v>#REF!</v>
      </c>
      <c r="I140" s="11">
        <f>I142</f>
        <v>0</v>
      </c>
      <c r="J140" s="11"/>
      <c r="K140" s="11">
        <f>K143</f>
        <v>0</v>
      </c>
    </row>
    <row r="141" spans="1:22" ht="69.75" hidden="1" customHeight="1" x14ac:dyDescent="0.2">
      <c r="A141" s="3" t="s">
        <v>312</v>
      </c>
      <c r="B141" s="31" t="s">
        <v>46</v>
      </c>
      <c r="C141" s="32" t="s">
        <v>18</v>
      </c>
      <c r="D141" s="32" t="s">
        <v>7</v>
      </c>
      <c r="E141" s="75" t="s">
        <v>311</v>
      </c>
      <c r="F141" s="33"/>
      <c r="G141" s="11" t="e">
        <f t="shared" ref="G141:I142" si="19">G142</f>
        <v>#REF!</v>
      </c>
      <c r="H141" s="11" t="e">
        <f t="shared" si="19"/>
        <v>#REF!</v>
      </c>
      <c r="I141" s="11">
        <f t="shared" si="19"/>
        <v>0</v>
      </c>
      <c r="J141" s="11"/>
      <c r="K141" s="11"/>
    </row>
    <row r="142" spans="1:22" ht="48" hidden="1" customHeight="1" x14ac:dyDescent="0.2">
      <c r="A142" s="96" t="s">
        <v>50</v>
      </c>
      <c r="B142" s="31" t="s">
        <v>46</v>
      </c>
      <c r="C142" s="32" t="s">
        <v>18</v>
      </c>
      <c r="D142" s="32" t="s">
        <v>7</v>
      </c>
      <c r="E142" s="75" t="s">
        <v>311</v>
      </c>
      <c r="F142" s="33" t="s">
        <v>51</v>
      </c>
      <c r="G142" s="11" t="e">
        <f t="shared" si="19"/>
        <v>#REF!</v>
      </c>
      <c r="H142" s="11" t="e">
        <f t="shared" si="19"/>
        <v>#REF!</v>
      </c>
      <c r="I142" s="11">
        <f t="shared" si="19"/>
        <v>0</v>
      </c>
      <c r="J142" s="11"/>
      <c r="K142" s="11"/>
    </row>
    <row r="143" spans="1:22" ht="22.5" hidden="1" x14ac:dyDescent="0.2">
      <c r="A143" s="96" t="s">
        <v>82</v>
      </c>
      <c r="B143" s="31" t="s">
        <v>46</v>
      </c>
      <c r="C143" s="32" t="s">
        <v>18</v>
      </c>
      <c r="D143" s="32" t="s">
        <v>7</v>
      </c>
      <c r="E143" s="75" t="s">
        <v>311</v>
      </c>
      <c r="F143" s="33" t="s">
        <v>80</v>
      </c>
      <c r="G143" s="11" t="e">
        <f>G144+#REF!</f>
        <v>#REF!</v>
      </c>
      <c r="H143" s="11" t="e">
        <f>H144+#REF!</f>
        <v>#REF!</v>
      </c>
      <c r="I143" s="12">
        <v>0</v>
      </c>
      <c r="J143" s="11"/>
      <c r="K143" s="11"/>
    </row>
    <row r="144" spans="1:22" ht="22.5" hidden="1" x14ac:dyDescent="0.2">
      <c r="A144" s="3" t="s">
        <v>56</v>
      </c>
      <c r="B144" s="31" t="s">
        <v>46</v>
      </c>
      <c r="C144" s="32" t="s">
        <v>18</v>
      </c>
      <c r="D144" s="32" t="s">
        <v>7</v>
      </c>
      <c r="E144" s="75" t="s">
        <v>187</v>
      </c>
      <c r="F144" s="33" t="s">
        <v>57</v>
      </c>
      <c r="G144" s="12"/>
      <c r="H144" s="12"/>
      <c r="I144" s="12">
        <v>16800</v>
      </c>
      <c r="J144" s="11"/>
      <c r="K144" s="11">
        <f>I144</f>
        <v>16800</v>
      </c>
    </row>
    <row r="145" spans="1:11" ht="22.5" x14ac:dyDescent="0.2">
      <c r="A145" s="98" t="s">
        <v>40</v>
      </c>
      <c r="B145" s="54" t="s">
        <v>46</v>
      </c>
      <c r="C145" s="55" t="s">
        <v>18</v>
      </c>
      <c r="D145" s="54" t="s">
        <v>32</v>
      </c>
      <c r="E145" s="81"/>
      <c r="F145" s="56"/>
      <c r="G145" s="18" t="e">
        <f>G148</f>
        <v>#REF!</v>
      </c>
      <c r="H145" s="18" t="e">
        <f>H148</f>
        <v>#REF!</v>
      </c>
      <c r="I145" s="18">
        <f>I146</f>
        <v>636000</v>
      </c>
      <c r="J145" s="18"/>
      <c r="K145" s="18"/>
    </row>
    <row r="146" spans="1:11" ht="45" x14ac:dyDescent="0.2">
      <c r="A146" s="106" t="s">
        <v>369</v>
      </c>
      <c r="B146" s="62" t="s">
        <v>46</v>
      </c>
      <c r="C146" s="63" t="s">
        <v>18</v>
      </c>
      <c r="D146" s="62" t="s">
        <v>32</v>
      </c>
      <c r="E146" s="87" t="s">
        <v>240</v>
      </c>
      <c r="F146" s="64"/>
      <c r="G146" s="17" t="e">
        <f>#REF!+G148</f>
        <v>#REF!</v>
      </c>
      <c r="H146" s="17" t="e">
        <f>#REF!+H148</f>
        <v>#REF!</v>
      </c>
      <c r="I146" s="17">
        <f>I148</f>
        <v>636000</v>
      </c>
      <c r="J146" s="17"/>
      <c r="K146" s="17"/>
    </row>
    <row r="147" spans="1:11" ht="26.25" customHeight="1" x14ac:dyDescent="0.2">
      <c r="A147" s="3" t="s">
        <v>241</v>
      </c>
      <c r="B147" s="31" t="s">
        <v>46</v>
      </c>
      <c r="C147" s="32" t="s">
        <v>18</v>
      </c>
      <c r="D147" s="31" t="s">
        <v>32</v>
      </c>
      <c r="E147" s="75" t="s">
        <v>242</v>
      </c>
      <c r="F147" s="33"/>
      <c r="G147" s="11" t="e">
        <f>G149+G148</f>
        <v>#REF!</v>
      </c>
      <c r="H147" s="11" t="e">
        <f>H149+H148</f>
        <v>#REF!</v>
      </c>
      <c r="I147" s="11">
        <f>I148</f>
        <v>636000</v>
      </c>
      <c r="J147" s="11"/>
      <c r="K147" s="11"/>
    </row>
    <row r="148" spans="1:11" x14ac:dyDescent="0.2">
      <c r="A148" s="3" t="s">
        <v>228</v>
      </c>
      <c r="B148" s="31" t="s">
        <v>46</v>
      </c>
      <c r="C148" s="32" t="s">
        <v>18</v>
      </c>
      <c r="D148" s="31" t="s">
        <v>32</v>
      </c>
      <c r="E148" s="75" t="s">
        <v>243</v>
      </c>
      <c r="F148" s="33"/>
      <c r="G148" s="11" t="e">
        <f>G150+G149</f>
        <v>#REF!</v>
      </c>
      <c r="H148" s="11" t="e">
        <f>H150+H149</f>
        <v>#REF!</v>
      </c>
      <c r="I148" s="11">
        <f>I150+I156</f>
        <v>636000</v>
      </c>
      <c r="J148" s="11"/>
      <c r="K148" s="11"/>
    </row>
    <row r="149" spans="1:11" ht="45" hidden="1" x14ac:dyDescent="0.2">
      <c r="A149" s="96" t="s">
        <v>50</v>
      </c>
      <c r="B149" s="31" t="s">
        <v>46</v>
      </c>
      <c r="C149" s="32" t="s">
        <v>18</v>
      </c>
      <c r="D149" s="32" t="s">
        <v>9</v>
      </c>
      <c r="E149" s="108" t="s">
        <v>145</v>
      </c>
      <c r="F149" s="33" t="s">
        <v>51</v>
      </c>
      <c r="G149" s="11" t="e">
        <f>#REF!</f>
        <v>#REF!</v>
      </c>
      <c r="H149" s="11" t="e">
        <f>#REF!</f>
        <v>#REF!</v>
      </c>
      <c r="I149" s="11">
        <v>0</v>
      </c>
      <c r="J149" s="11"/>
      <c r="K149" s="11"/>
    </row>
    <row r="150" spans="1:11" ht="22.5" customHeight="1" x14ac:dyDescent="0.2">
      <c r="A150" s="96" t="s">
        <v>293</v>
      </c>
      <c r="B150" s="31" t="s">
        <v>46</v>
      </c>
      <c r="C150" s="32" t="s">
        <v>18</v>
      </c>
      <c r="D150" s="31" t="s">
        <v>32</v>
      </c>
      <c r="E150" s="75" t="s">
        <v>243</v>
      </c>
      <c r="F150" s="33" t="s">
        <v>53</v>
      </c>
      <c r="G150" s="11">
        <f t="shared" ref="G150:I151" si="20">G151</f>
        <v>0</v>
      </c>
      <c r="H150" s="11">
        <f t="shared" si="20"/>
        <v>0</v>
      </c>
      <c r="I150" s="11">
        <f t="shared" si="20"/>
        <v>636000</v>
      </c>
      <c r="J150" s="11"/>
      <c r="K150" s="11"/>
    </row>
    <row r="151" spans="1:11" ht="22.5" x14ac:dyDescent="0.2">
      <c r="A151" s="3" t="s">
        <v>54</v>
      </c>
      <c r="B151" s="31" t="s">
        <v>46</v>
      </c>
      <c r="C151" s="32" t="s">
        <v>18</v>
      </c>
      <c r="D151" s="31" t="s">
        <v>32</v>
      </c>
      <c r="E151" s="75" t="s">
        <v>243</v>
      </c>
      <c r="F151" s="33" t="s">
        <v>55</v>
      </c>
      <c r="G151" s="11">
        <f t="shared" si="20"/>
        <v>0</v>
      </c>
      <c r="H151" s="11">
        <f t="shared" si="20"/>
        <v>0</v>
      </c>
      <c r="I151" s="12">
        <f>286000+350000</f>
        <v>636000</v>
      </c>
      <c r="J151" s="11"/>
      <c r="K151" s="11"/>
    </row>
    <row r="152" spans="1:11" ht="22.5" hidden="1" x14ac:dyDescent="0.2">
      <c r="A152" s="3" t="s">
        <v>67</v>
      </c>
      <c r="B152" s="31" t="s">
        <v>46</v>
      </c>
      <c r="C152" s="32" t="s">
        <v>18</v>
      </c>
      <c r="D152" s="32" t="s">
        <v>9</v>
      </c>
      <c r="E152" s="108" t="s">
        <v>145</v>
      </c>
      <c r="F152" s="33" t="s">
        <v>57</v>
      </c>
      <c r="G152" s="12"/>
      <c r="H152" s="12"/>
      <c r="I152" s="12">
        <f>50000-9090</f>
        <v>40910</v>
      </c>
      <c r="J152" s="11"/>
      <c r="K152" s="11"/>
    </row>
    <row r="153" spans="1:11" ht="33.75" hidden="1" x14ac:dyDescent="0.2">
      <c r="A153" s="145" t="s">
        <v>134</v>
      </c>
      <c r="B153" s="62" t="s">
        <v>46</v>
      </c>
      <c r="C153" s="63" t="s">
        <v>18</v>
      </c>
      <c r="D153" s="63" t="s">
        <v>9</v>
      </c>
      <c r="E153" s="123" t="s">
        <v>135</v>
      </c>
      <c r="F153" s="64"/>
      <c r="G153" s="17" t="e">
        <f>G158+G154</f>
        <v>#REF!</v>
      </c>
      <c r="H153" s="17" t="e">
        <f>H158+H154</f>
        <v>#REF!</v>
      </c>
      <c r="I153" s="17">
        <f>I158+I154</f>
        <v>0</v>
      </c>
      <c r="J153" s="17"/>
      <c r="K153" s="17"/>
    </row>
    <row r="154" spans="1:11" ht="45" hidden="1" x14ac:dyDescent="0.2">
      <c r="A154" s="102" t="s">
        <v>138</v>
      </c>
      <c r="B154" s="31" t="s">
        <v>46</v>
      </c>
      <c r="C154" s="32" t="s">
        <v>18</v>
      </c>
      <c r="D154" s="32" t="s">
        <v>9</v>
      </c>
      <c r="E154" s="148" t="s">
        <v>139</v>
      </c>
      <c r="F154" s="33"/>
      <c r="G154" s="11" t="e">
        <f>#REF!+G155</f>
        <v>#REF!</v>
      </c>
      <c r="H154" s="11" t="e">
        <f>#REF!+H155</f>
        <v>#REF!</v>
      </c>
      <c r="I154" s="11">
        <f>I155</f>
        <v>0</v>
      </c>
      <c r="J154" s="11"/>
      <c r="K154" s="11"/>
    </row>
    <row r="155" spans="1:11" ht="45" hidden="1" x14ac:dyDescent="0.2">
      <c r="A155" s="96" t="s">
        <v>50</v>
      </c>
      <c r="B155" s="31" t="s">
        <v>46</v>
      </c>
      <c r="C155" s="32" t="s">
        <v>18</v>
      </c>
      <c r="D155" s="32" t="s">
        <v>9</v>
      </c>
      <c r="E155" s="148" t="s">
        <v>139</v>
      </c>
      <c r="F155" s="33" t="s">
        <v>51</v>
      </c>
      <c r="G155" s="11">
        <f>G156</f>
        <v>0</v>
      </c>
      <c r="H155" s="11">
        <f>H156</f>
        <v>0</v>
      </c>
      <c r="I155" s="11">
        <f>I156</f>
        <v>0</v>
      </c>
      <c r="J155" s="11"/>
      <c r="K155" s="11"/>
    </row>
    <row r="156" spans="1:11" hidden="1" x14ac:dyDescent="0.2">
      <c r="A156" s="96" t="s">
        <v>58</v>
      </c>
      <c r="B156" s="31" t="s">
        <v>46</v>
      </c>
      <c r="C156" s="32" t="s">
        <v>18</v>
      </c>
      <c r="D156" s="32" t="s">
        <v>9</v>
      </c>
      <c r="E156" s="75" t="s">
        <v>243</v>
      </c>
      <c r="F156" s="48" t="s">
        <v>59</v>
      </c>
      <c r="G156" s="11">
        <f>G157</f>
        <v>0</v>
      </c>
      <c r="H156" s="11">
        <f>H157</f>
        <v>0</v>
      </c>
      <c r="I156" s="11">
        <f>I157+I158</f>
        <v>0</v>
      </c>
      <c r="J156" s="11"/>
      <c r="K156" s="11"/>
    </row>
    <row r="157" spans="1:11" ht="33.75" hidden="1" x14ac:dyDescent="0.2">
      <c r="A157" s="96" t="s">
        <v>399</v>
      </c>
      <c r="B157" s="31" t="s">
        <v>46</v>
      </c>
      <c r="C157" s="32" t="s">
        <v>18</v>
      </c>
      <c r="D157" s="32" t="s">
        <v>9</v>
      </c>
      <c r="E157" s="75" t="s">
        <v>243</v>
      </c>
      <c r="F157" s="48" t="s">
        <v>97</v>
      </c>
      <c r="G157" s="11">
        <f t="shared" ref="G157:H157" si="21">G158</f>
        <v>0</v>
      </c>
      <c r="H157" s="11">
        <f t="shared" si="21"/>
        <v>0</v>
      </c>
      <c r="I157" s="12">
        <v>0</v>
      </c>
      <c r="J157" s="11"/>
      <c r="K157" s="11"/>
    </row>
    <row r="158" spans="1:11" ht="22.5" hidden="1" x14ac:dyDescent="0.2">
      <c r="A158" s="107" t="s">
        <v>140</v>
      </c>
      <c r="B158" s="31" t="s">
        <v>46</v>
      </c>
      <c r="C158" s="32" t="s">
        <v>18</v>
      </c>
      <c r="D158" s="32" t="s">
        <v>9</v>
      </c>
      <c r="E158" s="108" t="s">
        <v>141</v>
      </c>
      <c r="F158" s="33" t="s">
        <v>83</v>
      </c>
      <c r="G158" s="12"/>
      <c r="H158" s="12"/>
      <c r="I158" s="12">
        <v>0</v>
      </c>
      <c r="J158" s="11"/>
      <c r="K158" s="11"/>
    </row>
    <row r="159" spans="1:11" hidden="1" x14ac:dyDescent="0.2">
      <c r="A159" s="3"/>
      <c r="B159" s="31"/>
      <c r="C159" s="32"/>
      <c r="D159" s="32"/>
      <c r="E159" s="108"/>
      <c r="F159" s="33"/>
      <c r="G159" s="12"/>
      <c r="H159" s="12"/>
      <c r="I159" s="12"/>
      <c r="J159" s="11"/>
      <c r="K159" s="11"/>
    </row>
    <row r="160" spans="1:11" hidden="1" x14ac:dyDescent="0.2">
      <c r="A160" s="3"/>
      <c r="B160" s="31"/>
      <c r="C160" s="32"/>
      <c r="D160" s="32"/>
      <c r="E160" s="108"/>
      <c r="F160" s="33"/>
      <c r="G160" s="12"/>
      <c r="H160" s="12"/>
      <c r="I160" s="12"/>
      <c r="J160" s="11"/>
      <c r="K160" s="11"/>
    </row>
    <row r="161" spans="1:11" hidden="1" x14ac:dyDescent="0.2">
      <c r="A161" s="3"/>
      <c r="B161" s="31"/>
      <c r="C161" s="32"/>
      <c r="D161" s="32"/>
      <c r="E161" s="108"/>
      <c r="F161" s="33"/>
      <c r="G161" s="12"/>
      <c r="H161" s="12"/>
      <c r="I161" s="12"/>
      <c r="J161" s="11"/>
      <c r="K161" s="11"/>
    </row>
    <row r="162" spans="1:11" hidden="1" x14ac:dyDescent="0.2">
      <c r="A162" s="3"/>
      <c r="B162" s="31"/>
      <c r="C162" s="32"/>
      <c r="D162" s="32"/>
      <c r="E162" s="108"/>
      <c r="F162" s="33"/>
      <c r="G162" s="12"/>
      <c r="H162" s="12"/>
      <c r="I162" s="12"/>
      <c r="J162" s="11"/>
      <c r="K162" s="11"/>
    </row>
    <row r="163" spans="1:11" hidden="1" x14ac:dyDescent="0.2">
      <c r="A163" s="3"/>
      <c r="B163" s="31"/>
      <c r="C163" s="32"/>
      <c r="D163" s="32"/>
      <c r="E163" s="108"/>
      <c r="F163" s="33"/>
      <c r="G163" s="12"/>
      <c r="H163" s="12"/>
      <c r="I163" s="12"/>
      <c r="J163" s="11"/>
      <c r="K163" s="11"/>
    </row>
    <row r="164" spans="1:11" hidden="1" x14ac:dyDescent="0.2">
      <c r="A164" s="3"/>
      <c r="B164" s="31"/>
      <c r="C164" s="32"/>
      <c r="D164" s="32"/>
      <c r="E164" s="108"/>
      <c r="F164" s="33"/>
      <c r="G164" s="12"/>
      <c r="H164" s="12"/>
      <c r="I164" s="12"/>
      <c r="J164" s="11"/>
      <c r="K164" s="11"/>
    </row>
    <row r="165" spans="1:11" hidden="1" x14ac:dyDescent="0.2">
      <c r="A165" s="3"/>
      <c r="B165" s="31"/>
      <c r="C165" s="32"/>
      <c r="D165" s="32"/>
      <c r="E165" s="108"/>
      <c r="F165" s="33"/>
      <c r="G165" s="12"/>
      <c r="H165" s="12"/>
      <c r="I165" s="12"/>
      <c r="J165" s="11"/>
      <c r="K165" s="11"/>
    </row>
    <row r="166" spans="1:11" hidden="1" x14ac:dyDescent="0.2">
      <c r="A166" s="3"/>
      <c r="B166" s="31"/>
      <c r="C166" s="32"/>
      <c r="D166" s="32"/>
      <c r="E166" s="108"/>
      <c r="F166" s="33"/>
      <c r="G166" s="12"/>
      <c r="H166" s="12"/>
      <c r="I166" s="12"/>
      <c r="J166" s="11"/>
      <c r="K166" s="11"/>
    </row>
    <row r="167" spans="1:11" hidden="1" x14ac:dyDescent="0.2">
      <c r="A167" s="3"/>
      <c r="B167" s="31"/>
      <c r="C167" s="32"/>
      <c r="D167" s="32"/>
      <c r="E167" s="108"/>
      <c r="F167" s="33"/>
      <c r="G167" s="12"/>
      <c r="H167" s="12"/>
      <c r="I167" s="12"/>
      <c r="J167" s="11"/>
      <c r="K167" s="11"/>
    </row>
    <row r="168" spans="1:11" hidden="1" x14ac:dyDescent="0.2">
      <c r="A168" s="3"/>
      <c r="B168" s="31"/>
      <c r="C168" s="32"/>
      <c r="D168" s="32"/>
      <c r="E168" s="108"/>
      <c r="F168" s="33"/>
      <c r="G168" s="12"/>
      <c r="H168" s="12"/>
      <c r="I168" s="12"/>
      <c r="J168" s="11"/>
      <c r="K168" s="11"/>
    </row>
    <row r="169" spans="1:11" hidden="1" x14ac:dyDescent="0.2">
      <c r="A169" s="3"/>
      <c r="B169" s="31"/>
      <c r="C169" s="32"/>
      <c r="D169" s="32"/>
      <c r="E169" s="108"/>
      <c r="F169" s="33"/>
      <c r="G169" s="12"/>
      <c r="H169" s="12"/>
      <c r="I169" s="12"/>
      <c r="J169" s="11"/>
      <c r="K169" s="11"/>
    </row>
    <row r="170" spans="1:11" hidden="1" x14ac:dyDescent="0.2">
      <c r="A170" s="3"/>
      <c r="B170" s="31"/>
      <c r="C170" s="32"/>
      <c r="D170" s="32"/>
      <c r="E170" s="108"/>
      <c r="F170" s="33"/>
      <c r="G170" s="12"/>
      <c r="H170" s="12"/>
      <c r="I170" s="12"/>
      <c r="J170" s="11"/>
      <c r="K170" s="11"/>
    </row>
    <row r="171" spans="1:11" hidden="1" x14ac:dyDescent="0.2">
      <c r="A171" s="3"/>
      <c r="B171" s="31"/>
      <c r="C171" s="32"/>
      <c r="D171" s="32"/>
      <c r="E171" s="108"/>
      <c r="F171" s="33"/>
      <c r="G171" s="12"/>
      <c r="H171" s="12"/>
      <c r="I171" s="12"/>
      <c r="J171" s="11"/>
      <c r="K171" s="11"/>
    </row>
    <row r="172" spans="1:11" hidden="1" x14ac:dyDescent="0.2">
      <c r="A172" s="3"/>
      <c r="B172" s="31"/>
      <c r="C172" s="32"/>
      <c r="D172" s="32"/>
      <c r="E172" s="108"/>
      <c r="F172" s="33"/>
      <c r="G172" s="12"/>
      <c r="H172" s="12"/>
      <c r="I172" s="12"/>
      <c r="J172" s="11"/>
      <c r="K172" s="11"/>
    </row>
    <row r="173" spans="1:11" hidden="1" x14ac:dyDescent="0.2">
      <c r="A173" s="3"/>
      <c r="B173" s="31"/>
      <c r="C173" s="32"/>
      <c r="D173" s="32"/>
      <c r="E173" s="108"/>
      <c r="F173" s="33"/>
      <c r="G173" s="12"/>
      <c r="H173" s="12"/>
      <c r="I173" s="12"/>
      <c r="J173" s="11"/>
      <c r="K173" s="11"/>
    </row>
    <row r="174" spans="1:11" hidden="1" x14ac:dyDescent="0.2">
      <c r="A174" s="3"/>
      <c r="B174" s="31"/>
      <c r="C174" s="32"/>
      <c r="D174" s="32"/>
      <c r="E174" s="108"/>
      <c r="F174" s="33"/>
      <c r="G174" s="12"/>
      <c r="H174" s="12"/>
      <c r="I174" s="12"/>
      <c r="J174" s="11"/>
      <c r="K174" s="11"/>
    </row>
    <row r="175" spans="1:11" hidden="1" x14ac:dyDescent="0.2">
      <c r="A175" s="3"/>
      <c r="B175" s="31"/>
      <c r="C175" s="32"/>
      <c r="D175" s="32"/>
      <c r="E175" s="108"/>
      <c r="F175" s="33"/>
      <c r="G175" s="12"/>
      <c r="H175" s="12"/>
      <c r="I175" s="12"/>
      <c r="J175" s="11"/>
      <c r="K175" s="11"/>
    </row>
    <row r="176" spans="1:11" hidden="1" x14ac:dyDescent="0.2">
      <c r="A176" s="3"/>
      <c r="B176" s="31"/>
      <c r="C176" s="32"/>
      <c r="D176" s="32"/>
      <c r="E176" s="108"/>
      <c r="F176" s="33"/>
      <c r="G176" s="12"/>
      <c r="H176" s="12"/>
      <c r="I176" s="12"/>
      <c r="J176" s="11"/>
      <c r="K176" s="11"/>
    </row>
    <row r="177" spans="1:22" ht="24" customHeight="1" x14ac:dyDescent="0.2">
      <c r="A177" s="98" t="s">
        <v>95</v>
      </c>
      <c r="B177" s="54" t="s">
        <v>46</v>
      </c>
      <c r="C177" s="55" t="s">
        <v>18</v>
      </c>
      <c r="D177" s="55" t="s">
        <v>92</v>
      </c>
      <c r="E177" s="81"/>
      <c r="F177" s="56"/>
      <c r="G177" s="18">
        <f>G180</f>
        <v>0</v>
      </c>
      <c r="H177" s="18">
        <f>H180</f>
        <v>0</v>
      </c>
      <c r="I177" s="18">
        <f>I178</f>
        <v>79205</v>
      </c>
      <c r="J177" s="18"/>
      <c r="K177" s="18"/>
    </row>
    <row r="178" spans="1:22" ht="29.25" customHeight="1" x14ac:dyDescent="0.2">
      <c r="A178" s="106" t="s">
        <v>370</v>
      </c>
      <c r="B178" s="63" t="s">
        <v>46</v>
      </c>
      <c r="C178" s="63" t="s">
        <v>18</v>
      </c>
      <c r="D178" s="63" t="s">
        <v>92</v>
      </c>
      <c r="E178" s="87" t="s">
        <v>246</v>
      </c>
      <c r="F178" s="64"/>
      <c r="G178" s="17">
        <f>G180</f>
        <v>0</v>
      </c>
      <c r="H178" s="17">
        <f>H180</f>
        <v>0</v>
      </c>
      <c r="I178" s="17">
        <f>I179</f>
        <v>79205</v>
      </c>
      <c r="J178" s="17"/>
      <c r="K178" s="17"/>
    </row>
    <row r="179" spans="1:22" ht="22.5" x14ac:dyDescent="0.2">
      <c r="A179" s="3" t="s">
        <v>245</v>
      </c>
      <c r="B179" s="32" t="s">
        <v>46</v>
      </c>
      <c r="C179" s="32" t="s">
        <v>18</v>
      </c>
      <c r="D179" s="32" t="s">
        <v>92</v>
      </c>
      <c r="E179" s="75" t="s">
        <v>244</v>
      </c>
      <c r="F179" s="33"/>
      <c r="G179" s="11">
        <f t="shared" ref="G179:H184" si="22">G180</f>
        <v>0</v>
      </c>
      <c r="H179" s="11">
        <f t="shared" si="22"/>
        <v>0</v>
      </c>
      <c r="I179" s="11">
        <f>I180+I186+I192</f>
        <v>79205</v>
      </c>
      <c r="J179" s="11"/>
      <c r="K179" s="11"/>
    </row>
    <row r="180" spans="1:22" ht="24.75" customHeight="1" x14ac:dyDescent="0.2">
      <c r="A180" s="3" t="s">
        <v>346</v>
      </c>
      <c r="B180" s="32" t="s">
        <v>46</v>
      </c>
      <c r="C180" s="32" t="s">
        <v>18</v>
      </c>
      <c r="D180" s="32" t="s">
        <v>92</v>
      </c>
      <c r="E180" s="75" t="s">
        <v>249</v>
      </c>
      <c r="F180" s="33"/>
      <c r="G180" s="11">
        <f>G183</f>
        <v>0</v>
      </c>
      <c r="H180" s="11">
        <f>H183</f>
        <v>0</v>
      </c>
      <c r="I180" s="11">
        <f>I181+I183</f>
        <v>36821.919999999998</v>
      </c>
      <c r="J180" s="11"/>
      <c r="K180" s="11"/>
      <c r="L180" s="206"/>
      <c r="M180" s="208"/>
      <c r="N180" s="208"/>
      <c r="O180" s="208"/>
      <c r="P180" s="149"/>
      <c r="Q180" s="209"/>
      <c r="R180" s="210"/>
      <c r="S180" s="210"/>
      <c r="T180" s="210"/>
      <c r="U180" s="210"/>
      <c r="V180" s="210"/>
    </row>
    <row r="181" spans="1:22" ht="48" customHeight="1" x14ac:dyDescent="0.2">
      <c r="A181" s="96" t="s">
        <v>50</v>
      </c>
      <c r="B181" s="31" t="s">
        <v>46</v>
      </c>
      <c r="C181" s="32" t="s">
        <v>18</v>
      </c>
      <c r="D181" s="31" t="s">
        <v>92</v>
      </c>
      <c r="E181" s="75" t="s">
        <v>249</v>
      </c>
      <c r="F181" s="33" t="s">
        <v>51</v>
      </c>
      <c r="G181" s="11" t="e">
        <f>G182</f>
        <v>#REF!</v>
      </c>
      <c r="H181" s="11" t="e">
        <f>H182</f>
        <v>#REF!</v>
      </c>
      <c r="I181" s="11">
        <f>I182</f>
        <v>31033.119999999999</v>
      </c>
      <c r="J181" s="11"/>
      <c r="K181" s="11"/>
    </row>
    <row r="182" spans="1:22" ht="22.5" x14ac:dyDescent="0.2">
      <c r="A182" s="96" t="s">
        <v>82</v>
      </c>
      <c r="B182" s="31" t="s">
        <v>46</v>
      </c>
      <c r="C182" s="32" t="s">
        <v>18</v>
      </c>
      <c r="D182" s="31" t="s">
        <v>92</v>
      </c>
      <c r="E182" s="75" t="s">
        <v>249</v>
      </c>
      <c r="F182" s="33" t="s">
        <v>80</v>
      </c>
      <c r="G182" s="11" t="e">
        <f>G183+#REF!</f>
        <v>#REF!</v>
      </c>
      <c r="H182" s="11" t="e">
        <f>H183+#REF!</f>
        <v>#REF!</v>
      </c>
      <c r="I182" s="12">
        <f>36821.92-5788.8</f>
        <v>31033.119999999999</v>
      </c>
      <c r="J182" s="11"/>
      <c r="K182" s="11"/>
    </row>
    <row r="183" spans="1:22" ht="21.75" customHeight="1" x14ac:dyDescent="0.2">
      <c r="A183" s="96" t="s">
        <v>293</v>
      </c>
      <c r="B183" s="32" t="s">
        <v>46</v>
      </c>
      <c r="C183" s="32" t="s">
        <v>18</v>
      </c>
      <c r="D183" s="32" t="s">
        <v>92</v>
      </c>
      <c r="E183" s="75" t="s">
        <v>249</v>
      </c>
      <c r="F183" s="33" t="s">
        <v>53</v>
      </c>
      <c r="G183" s="11">
        <f t="shared" si="22"/>
        <v>0</v>
      </c>
      <c r="H183" s="11">
        <f t="shared" si="22"/>
        <v>0</v>
      </c>
      <c r="I183" s="11">
        <f>I184</f>
        <v>5788.8</v>
      </c>
      <c r="J183" s="11"/>
      <c r="K183" s="11"/>
      <c r="L183" s="211"/>
      <c r="M183" s="208"/>
      <c r="N183" s="208"/>
      <c r="O183" s="208"/>
      <c r="P183" s="149"/>
      <c r="Q183" s="209"/>
      <c r="R183" s="210"/>
      <c r="S183" s="210"/>
      <c r="T183" s="210"/>
      <c r="U183" s="210"/>
      <c r="V183" s="210"/>
    </row>
    <row r="184" spans="1:22" ht="22.5" x14ac:dyDescent="0.2">
      <c r="A184" s="96" t="s">
        <v>294</v>
      </c>
      <c r="B184" s="32" t="s">
        <v>46</v>
      </c>
      <c r="C184" s="32" t="s">
        <v>18</v>
      </c>
      <c r="D184" s="32" t="s">
        <v>92</v>
      </c>
      <c r="E184" s="75" t="s">
        <v>249</v>
      </c>
      <c r="F184" s="33" t="s">
        <v>55</v>
      </c>
      <c r="G184" s="11">
        <f t="shared" si="22"/>
        <v>0</v>
      </c>
      <c r="H184" s="11">
        <f t="shared" si="22"/>
        <v>0</v>
      </c>
      <c r="I184" s="12">
        <v>5788.8</v>
      </c>
      <c r="J184" s="11"/>
      <c r="K184" s="11"/>
      <c r="L184" s="211"/>
      <c r="M184" s="208"/>
      <c r="N184" s="208"/>
      <c r="O184" s="208"/>
      <c r="P184" s="149"/>
      <c r="Q184" s="209"/>
      <c r="R184" s="210"/>
      <c r="S184" s="210"/>
      <c r="T184" s="212"/>
      <c r="U184" s="210"/>
      <c r="V184" s="210"/>
    </row>
    <row r="185" spans="1:22" ht="22.5" hidden="1" x14ac:dyDescent="0.2">
      <c r="A185" s="3" t="s">
        <v>67</v>
      </c>
      <c r="B185" s="32" t="s">
        <v>46</v>
      </c>
      <c r="C185" s="32" t="s">
        <v>18</v>
      </c>
      <c r="D185" s="32" t="s">
        <v>92</v>
      </c>
      <c r="E185" s="108" t="s">
        <v>150</v>
      </c>
      <c r="F185" s="33" t="s">
        <v>57</v>
      </c>
      <c r="G185" s="12"/>
      <c r="H185" s="12"/>
      <c r="I185" s="12">
        <v>7845</v>
      </c>
      <c r="J185" s="11"/>
      <c r="K185" s="11"/>
    </row>
    <row r="186" spans="1:22" ht="25.5" customHeight="1" x14ac:dyDescent="0.2">
      <c r="A186" s="3" t="s">
        <v>247</v>
      </c>
      <c r="B186" s="32" t="s">
        <v>46</v>
      </c>
      <c r="C186" s="32" t="s">
        <v>18</v>
      </c>
      <c r="D186" s="32" t="s">
        <v>92</v>
      </c>
      <c r="E186" s="75" t="s">
        <v>248</v>
      </c>
      <c r="F186" s="33"/>
      <c r="G186" s="11">
        <f>G189</f>
        <v>0</v>
      </c>
      <c r="H186" s="11">
        <f>H189</f>
        <v>0</v>
      </c>
      <c r="I186" s="11">
        <f>I189+I187</f>
        <v>9205.48</v>
      </c>
      <c r="J186" s="11"/>
      <c r="K186" s="11"/>
      <c r="M186" s="25"/>
    </row>
    <row r="187" spans="1:22" ht="48" customHeight="1" x14ac:dyDescent="0.2">
      <c r="A187" s="96" t="s">
        <v>50</v>
      </c>
      <c r="B187" s="31" t="s">
        <v>46</v>
      </c>
      <c r="C187" s="32" t="s">
        <v>18</v>
      </c>
      <c r="D187" s="31" t="s">
        <v>92</v>
      </c>
      <c r="E187" s="75" t="s">
        <v>248</v>
      </c>
      <c r="F187" s="33" t="s">
        <v>51</v>
      </c>
      <c r="G187" s="11" t="e">
        <f>G188</f>
        <v>#REF!</v>
      </c>
      <c r="H187" s="11" t="e">
        <f>H188</f>
        <v>#REF!</v>
      </c>
      <c r="I187" s="11">
        <f>I188</f>
        <v>7758.28</v>
      </c>
      <c r="J187" s="11"/>
      <c r="K187" s="11"/>
    </row>
    <row r="188" spans="1:22" ht="22.5" x14ac:dyDescent="0.2">
      <c r="A188" s="96" t="s">
        <v>82</v>
      </c>
      <c r="B188" s="31" t="s">
        <v>46</v>
      </c>
      <c r="C188" s="32" t="s">
        <v>18</v>
      </c>
      <c r="D188" s="31" t="s">
        <v>92</v>
      </c>
      <c r="E188" s="75" t="s">
        <v>248</v>
      </c>
      <c r="F188" s="33" t="s">
        <v>80</v>
      </c>
      <c r="G188" s="11" t="e">
        <f>G189+#REF!</f>
        <v>#REF!</v>
      </c>
      <c r="H188" s="11" t="e">
        <f>H189+#REF!</f>
        <v>#REF!</v>
      </c>
      <c r="I188" s="12">
        <f>9205.48-1447.2</f>
        <v>7758.28</v>
      </c>
      <c r="J188" s="11"/>
      <c r="K188" s="11"/>
    </row>
    <row r="189" spans="1:22" ht="22.5" customHeight="1" x14ac:dyDescent="0.2">
      <c r="A189" s="96" t="s">
        <v>293</v>
      </c>
      <c r="B189" s="32" t="s">
        <v>46</v>
      </c>
      <c r="C189" s="32" t="s">
        <v>18</v>
      </c>
      <c r="D189" s="32" t="s">
        <v>92</v>
      </c>
      <c r="E189" s="75" t="s">
        <v>248</v>
      </c>
      <c r="F189" s="33" t="s">
        <v>53</v>
      </c>
      <c r="G189" s="11">
        <f>G190</f>
        <v>0</v>
      </c>
      <c r="H189" s="11">
        <f>H190</f>
        <v>0</v>
      </c>
      <c r="I189" s="11">
        <f>I190</f>
        <v>1447.2</v>
      </c>
      <c r="J189" s="11"/>
      <c r="K189" s="11"/>
    </row>
    <row r="190" spans="1:22" ht="22.5" x14ac:dyDescent="0.2">
      <c r="A190" s="96" t="s">
        <v>294</v>
      </c>
      <c r="B190" s="32" t="s">
        <v>46</v>
      </c>
      <c r="C190" s="32" t="s">
        <v>18</v>
      </c>
      <c r="D190" s="32" t="s">
        <v>92</v>
      </c>
      <c r="E190" s="75" t="s">
        <v>248</v>
      </c>
      <c r="F190" s="33" t="s">
        <v>55</v>
      </c>
      <c r="G190" s="11">
        <f>G191</f>
        <v>0</v>
      </c>
      <c r="H190" s="11">
        <f>H191</f>
        <v>0</v>
      </c>
      <c r="I190" s="12">
        <v>1447.2</v>
      </c>
      <c r="J190" s="11"/>
      <c r="K190" s="11"/>
    </row>
    <row r="191" spans="1:22" ht="22.5" hidden="1" x14ac:dyDescent="0.2">
      <c r="A191" s="3" t="s">
        <v>67</v>
      </c>
      <c r="B191" s="32" t="s">
        <v>46</v>
      </c>
      <c r="C191" s="32" t="s">
        <v>18</v>
      </c>
      <c r="D191" s="32" t="s">
        <v>92</v>
      </c>
      <c r="E191" s="75" t="s">
        <v>208</v>
      </c>
      <c r="F191" s="33" t="s">
        <v>57</v>
      </c>
      <c r="G191" s="12"/>
      <c r="H191" s="12"/>
      <c r="I191" s="12">
        <v>18300</v>
      </c>
      <c r="J191" s="11"/>
      <c r="K191" s="11"/>
    </row>
    <row r="192" spans="1:22" s="25" customFormat="1" ht="13.5" customHeight="1" x14ac:dyDescent="0.2">
      <c r="A192" s="3" t="s">
        <v>224</v>
      </c>
      <c r="B192" s="31" t="s">
        <v>46</v>
      </c>
      <c r="C192" s="31" t="s">
        <v>18</v>
      </c>
      <c r="D192" s="31" t="s">
        <v>92</v>
      </c>
      <c r="E192" s="75" t="s">
        <v>384</v>
      </c>
      <c r="F192" s="48"/>
      <c r="G192" s="11" t="e">
        <f>G196</f>
        <v>#REF!</v>
      </c>
      <c r="H192" s="11" t="e">
        <f>H196</f>
        <v>#REF!</v>
      </c>
      <c r="I192" s="11">
        <f>I193</f>
        <v>33177.599999999999</v>
      </c>
      <c r="J192" s="11"/>
      <c r="K192" s="11"/>
    </row>
    <row r="193" spans="1:12" s="25" customFormat="1" ht="22.5" customHeight="1" x14ac:dyDescent="0.2">
      <c r="A193" s="96" t="s">
        <v>293</v>
      </c>
      <c r="B193" s="31" t="s">
        <v>46</v>
      </c>
      <c r="C193" s="31" t="s">
        <v>18</v>
      </c>
      <c r="D193" s="31" t="s">
        <v>92</v>
      </c>
      <c r="E193" s="75" t="s">
        <v>384</v>
      </c>
      <c r="F193" s="48" t="s">
        <v>53</v>
      </c>
      <c r="G193" s="11" t="e">
        <f>G194</f>
        <v>#REF!</v>
      </c>
      <c r="H193" s="11" t="e">
        <f>H194</f>
        <v>#REF!</v>
      </c>
      <c r="I193" s="11">
        <f>I194</f>
        <v>33177.599999999999</v>
      </c>
      <c r="J193" s="11"/>
      <c r="K193" s="11"/>
    </row>
    <row r="194" spans="1:12" s="25" customFormat="1" ht="22.5" x14ac:dyDescent="0.2">
      <c r="A194" s="96" t="s">
        <v>294</v>
      </c>
      <c r="B194" s="31" t="s">
        <v>46</v>
      </c>
      <c r="C194" s="31" t="s">
        <v>18</v>
      </c>
      <c r="D194" s="31" t="s">
        <v>92</v>
      </c>
      <c r="E194" s="75" t="s">
        <v>384</v>
      </c>
      <c r="F194" s="48" t="s">
        <v>55</v>
      </c>
      <c r="G194" s="11" t="e">
        <f>G197</f>
        <v>#REF!</v>
      </c>
      <c r="H194" s="11" t="e">
        <f>H197</f>
        <v>#REF!</v>
      </c>
      <c r="I194" s="12">
        <v>33177.599999999999</v>
      </c>
      <c r="J194" s="11"/>
      <c r="K194" s="11"/>
    </row>
    <row r="195" spans="1:12" x14ac:dyDescent="0.2">
      <c r="A195" s="94" t="s">
        <v>34</v>
      </c>
      <c r="B195" s="38" t="s">
        <v>46</v>
      </c>
      <c r="C195" s="38" t="s">
        <v>7</v>
      </c>
      <c r="D195" s="50"/>
      <c r="E195" s="82"/>
      <c r="F195" s="57"/>
      <c r="G195" s="22" t="e">
        <f>G196+G214+G228+G236</f>
        <v>#REF!</v>
      </c>
      <c r="H195" s="22" t="e">
        <f>H196+H214+H228+H236</f>
        <v>#REF!</v>
      </c>
      <c r="I195" s="22">
        <f>I196+I214+I223+I228+I236</f>
        <v>3640549.34</v>
      </c>
      <c r="J195" s="22"/>
      <c r="K195" s="22"/>
    </row>
    <row r="196" spans="1:12" x14ac:dyDescent="0.2">
      <c r="A196" s="99" t="s">
        <v>35</v>
      </c>
      <c r="B196" s="58" t="s">
        <v>46</v>
      </c>
      <c r="C196" s="58" t="s">
        <v>7</v>
      </c>
      <c r="D196" s="58" t="s">
        <v>5</v>
      </c>
      <c r="E196" s="83"/>
      <c r="F196" s="59"/>
      <c r="G196" s="23" t="e">
        <f>G197+#REF!</f>
        <v>#REF!</v>
      </c>
      <c r="H196" s="23" t="e">
        <f>H197+#REF!</f>
        <v>#REF!</v>
      </c>
      <c r="I196" s="23">
        <f>I197+I206</f>
        <v>500000</v>
      </c>
      <c r="J196" s="23"/>
      <c r="K196" s="23"/>
    </row>
    <row r="197" spans="1:12" ht="36.75" hidden="1" customHeight="1" x14ac:dyDescent="0.2">
      <c r="A197" s="106" t="s">
        <v>327</v>
      </c>
      <c r="B197" s="62" t="s">
        <v>46</v>
      </c>
      <c r="C197" s="63" t="s">
        <v>7</v>
      </c>
      <c r="D197" s="63" t="s">
        <v>5</v>
      </c>
      <c r="E197" s="86" t="s">
        <v>265</v>
      </c>
      <c r="F197" s="65"/>
      <c r="G197" s="17" t="e">
        <f>G198+#REF!</f>
        <v>#REF!</v>
      </c>
      <c r="H197" s="17" t="e">
        <f>H198+#REF!</f>
        <v>#REF!</v>
      </c>
      <c r="I197" s="17">
        <f>I198</f>
        <v>0</v>
      </c>
      <c r="J197" s="17"/>
      <c r="K197" s="17"/>
    </row>
    <row r="198" spans="1:12" ht="22.5" hidden="1" x14ac:dyDescent="0.2">
      <c r="A198" s="3" t="s">
        <v>291</v>
      </c>
      <c r="B198" s="31" t="s">
        <v>46</v>
      </c>
      <c r="C198" s="32" t="s">
        <v>7</v>
      </c>
      <c r="D198" s="32" t="s">
        <v>5</v>
      </c>
      <c r="E198" s="84" t="s">
        <v>264</v>
      </c>
      <c r="F198" s="33"/>
      <c r="G198" s="15" t="e">
        <f>#REF!</f>
        <v>#REF!</v>
      </c>
      <c r="H198" s="15" t="e">
        <f>#REF!</f>
        <v>#REF!</v>
      </c>
      <c r="I198" s="15">
        <f>I199+I203</f>
        <v>0</v>
      </c>
      <c r="J198" s="11"/>
      <c r="K198" s="11"/>
    </row>
    <row r="199" spans="1:12" ht="22.5" hidden="1" x14ac:dyDescent="0.2">
      <c r="A199" s="3" t="s">
        <v>300</v>
      </c>
      <c r="B199" s="31" t="s">
        <v>46</v>
      </c>
      <c r="C199" s="31" t="s">
        <v>7</v>
      </c>
      <c r="D199" s="31" t="s">
        <v>5</v>
      </c>
      <c r="E199" s="84" t="s">
        <v>299</v>
      </c>
      <c r="F199" s="33"/>
      <c r="G199" s="15"/>
      <c r="H199" s="15"/>
      <c r="I199" s="11">
        <f t="shared" ref="G199:I201" si="23">I200</f>
        <v>0</v>
      </c>
      <c r="J199" s="11"/>
      <c r="K199" s="11"/>
    </row>
    <row r="200" spans="1:12" ht="36" hidden="1" customHeight="1" x14ac:dyDescent="0.2">
      <c r="A200" s="96" t="s">
        <v>50</v>
      </c>
      <c r="B200" s="31" t="s">
        <v>46</v>
      </c>
      <c r="C200" s="32" t="s">
        <v>7</v>
      </c>
      <c r="D200" s="32" t="s">
        <v>5</v>
      </c>
      <c r="E200" s="84" t="s">
        <v>299</v>
      </c>
      <c r="F200" s="33" t="s">
        <v>51</v>
      </c>
      <c r="G200" s="11">
        <f t="shared" si="23"/>
        <v>0</v>
      </c>
      <c r="H200" s="11">
        <f t="shared" si="23"/>
        <v>0</v>
      </c>
      <c r="I200" s="11">
        <f t="shared" si="23"/>
        <v>0</v>
      </c>
      <c r="J200" s="11"/>
      <c r="K200" s="11"/>
    </row>
    <row r="201" spans="1:12" ht="22.5" hidden="1" x14ac:dyDescent="0.2">
      <c r="A201" s="96" t="s">
        <v>82</v>
      </c>
      <c r="B201" s="31" t="s">
        <v>46</v>
      </c>
      <c r="C201" s="32" t="s">
        <v>7</v>
      </c>
      <c r="D201" s="32" t="s">
        <v>5</v>
      </c>
      <c r="E201" s="84" t="s">
        <v>299</v>
      </c>
      <c r="F201" s="33" t="s">
        <v>80</v>
      </c>
      <c r="G201" s="11">
        <f t="shared" si="23"/>
        <v>0</v>
      </c>
      <c r="H201" s="11">
        <f t="shared" si="23"/>
        <v>0</v>
      </c>
      <c r="I201" s="12">
        <v>0</v>
      </c>
      <c r="J201" s="11"/>
      <c r="K201" s="11"/>
    </row>
    <row r="202" spans="1:12" ht="22.5" hidden="1" x14ac:dyDescent="0.2">
      <c r="A202" s="118" t="s">
        <v>137</v>
      </c>
      <c r="B202" s="31" t="s">
        <v>46</v>
      </c>
      <c r="C202" s="32" t="s">
        <v>7</v>
      </c>
      <c r="D202" s="32" t="s">
        <v>5</v>
      </c>
      <c r="E202" s="84" t="s">
        <v>202</v>
      </c>
      <c r="F202" s="33" t="s">
        <v>81</v>
      </c>
      <c r="G202" s="12"/>
      <c r="H202" s="12"/>
      <c r="I202" s="12">
        <v>0</v>
      </c>
      <c r="J202" s="11"/>
      <c r="K202" s="11"/>
    </row>
    <row r="203" spans="1:12" s="25" customFormat="1" hidden="1" x14ac:dyDescent="0.2">
      <c r="A203" s="3" t="s">
        <v>228</v>
      </c>
      <c r="B203" s="31" t="s">
        <v>46</v>
      </c>
      <c r="C203" s="31" t="s">
        <v>7</v>
      </c>
      <c r="D203" s="31" t="s">
        <v>5</v>
      </c>
      <c r="E203" s="84" t="s">
        <v>269</v>
      </c>
      <c r="F203" s="48"/>
      <c r="G203" s="11"/>
      <c r="H203" s="11"/>
      <c r="I203" s="11">
        <f t="shared" ref="G203:I204" si="24">I204</f>
        <v>0</v>
      </c>
      <c r="J203" s="11"/>
      <c r="K203" s="11"/>
    </row>
    <row r="204" spans="1:12" s="25" customFormat="1" ht="47.25" hidden="1" customHeight="1" x14ac:dyDescent="0.2">
      <c r="A204" s="96" t="s">
        <v>50</v>
      </c>
      <c r="B204" s="31" t="s">
        <v>46</v>
      </c>
      <c r="C204" s="31" t="s">
        <v>7</v>
      </c>
      <c r="D204" s="31" t="s">
        <v>5</v>
      </c>
      <c r="E204" s="84" t="s">
        <v>269</v>
      </c>
      <c r="F204" s="48" t="s">
        <v>51</v>
      </c>
      <c r="G204" s="11" t="e">
        <f t="shared" si="24"/>
        <v>#REF!</v>
      </c>
      <c r="H204" s="11" t="e">
        <f t="shared" si="24"/>
        <v>#REF!</v>
      </c>
      <c r="I204" s="11">
        <f t="shared" si="24"/>
        <v>0</v>
      </c>
      <c r="J204" s="11"/>
      <c r="K204" s="11"/>
    </row>
    <row r="205" spans="1:12" s="25" customFormat="1" ht="22.5" hidden="1" x14ac:dyDescent="0.2">
      <c r="A205" s="96" t="s">
        <v>82</v>
      </c>
      <c r="B205" s="31" t="s">
        <v>46</v>
      </c>
      <c r="C205" s="31" t="s">
        <v>7</v>
      </c>
      <c r="D205" s="31" t="s">
        <v>5</v>
      </c>
      <c r="E205" s="84" t="s">
        <v>269</v>
      </c>
      <c r="F205" s="48" t="s">
        <v>80</v>
      </c>
      <c r="G205" s="11" t="e">
        <f>#REF!</f>
        <v>#REF!</v>
      </c>
      <c r="H205" s="11" t="e">
        <f>#REF!</f>
        <v>#REF!</v>
      </c>
      <c r="I205" s="12">
        <v>0</v>
      </c>
      <c r="J205" s="11"/>
      <c r="K205" s="11"/>
      <c r="L205" s="236"/>
    </row>
    <row r="206" spans="1:12" s="25" customFormat="1" x14ac:dyDescent="0.2">
      <c r="A206" s="234" t="s">
        <v>331</v>
      </c>
      <c r="B206" s="62" t="s">
        <v>46</v>
      </c>
      <c r="C206" s="63" t="s">
        <v>7</v>
      </c>
      <c r="D206" s="63" t="s">
        <v>5</v>
      </c>
      <c r="E206" s="86" t="s">
        <v>332</v>
      </c>
      <c r="F206" s="65"/>
      <c r="G206" s="17" t="e">
        <f>G207+#REF!</f>
        <v>#REF!</v>
      </c>
      <c r="H206" s="17" t="e">
        <f>H207+#REF!</f>
        <v>#REF!</v>
      </c>
      <c r="I206" s="17">
        <f>I207</f>
        <v>500000</v>
      </c>
      <c r="J206" s="17"/>
      <c r="K206" s="17"/>
      <c r="L206" s="236"/>
    </row>
    <row r="207" spans="1:12" s="25" customFormat="1" ht="24.75" customHeight="1" x14ac:dyDescent="0.2">
      <c r="A207" s="235" t="s">
        <v>334</v>
      </c>
      <c r="B207" s="31" t="s">
        <v>46</v>
      </c>
      <c r="C207" s="32" t="s">
        <v>7</v>
      </c>
      <c r="D207" s="32" t="s">
        <v>5</v>
      </c>
      <c r="E207" s="84" t="s">
        <v>333</v>
      </c>
      <c r="F207" s="33"/>
      <c r="G207" s="15" t="e">
        <f>#REF!</f>
        <v>#REF!</v>
      </c>
      <c r="H207" s="15" t="e">
        <f>#REF!</f>
        <v>#REF!</v>
      </c>
      <c r="I207" s="15">
        <f>I211+I208</f>
        <v>500000</v>
      </c>
      <c r="J207" s="11"/>
      <c r="K207" s="11"/>
      <c r="L207" s="236"/>
    </row>
    <row r="208" spans="1:12" ht="22.5" hidden="1" x14ac:dyDescent="0.2">
      <c r="A208" s="3" t="s">
        <v>300</v>
      </c>
      <c r="B208" s="31" t="s">
        <v>46</v>
      </c>
      <c r="C208" s="31" t="s">
        <v>7</v>
      </c>
      <c r="D208" s="31" t="s">
        <v>5</v>
      </c>
      <c r="E208" s="84" t="s">
        <v>361</v>
      </c>
      <c r="F208" s="33"/>
      <c r="G208" s="15"/>
      <c r="H208" s="15"/>
      <c r="I208" s="11">
        <f t="shared" ref="G208:I210" si="25">I209</f>
        <v>0</v>
      </c>
      <c r="J208" s="11"/>
      <c r="K208" s="11"/>
    </row>
    <row r="209" spans="1:14" ht="25.5" hidden="1" customHeight="1" x14ac:dyDescent="0.2">
      <c r="A209" s="96" t="s">
        <v>295</v>
      </c>
      <c r="B209" s="31" t="s">
        <v>46</v>
      </c>
      <c r="C209" s="32" t="s">
        <v>7</v>
      </c>
      <c r="D209" s="32" t="s">
        <v>5</v>
      </c>
      <c r="E209" s="84" t="s">
        <v>361</v>
      </c>
      <c r="F209" s="48" t="s">
        <v>76</v>
      </c>
      <c r="G209" s="11" t="e">
        <f t="shared" si="25"/>
        <v>#REF!</v>
      </c>
      <c r="H209" s="11" t="e">
        <f t="shared" si="25"/>
        <v>#REF!</v>
      </c>
      <c r="I209" s="11">
        <f t="shared" si="25"/>
        <v>0</v>
      </c>
      <c r="J209" s="11"/>
      <c r="K209" s="11"/>
    </row>
    <row r="210" spans="1:14" hidden="1" x14ac:dyDescent="0.2">
      <c r="A210" s="6" t="s">
        <v>74</v>
      </c>
      <c r="B210" s="31" t="s">
        <v>46</v>
      </c>
      <c r="C210" s="32" t="s">
        <v>7</v>
      </c>
      <c r="D210" s="32" t="s">
        <v>5</v>
      </c>
      <c r="E210" s="84" t="s">
        <v>361</v>
      </c>
      <c r="F210" s="48" t="s">
        <v>77</v>
      </c>
      <c r="G210" s="11" t="e">
        <f t="shared" si="25"/>
        <v>#REF!</v>
      </c>
      <c r="H210" s="11" t="e">
        <f t="shared" si="25"/>
        <v>#REF!</v>
      </c>
      <c r="I210" s="12">
        <v>0</v>
      </c>
      <c r="J210" s="11"/>
      <c r="K210" s="11"/>
    </row>
    <row r="211" spans="1:14" s="25" customFormat="1" ht="18.75" customHeight="1" x14ac:dyDescent="0.2">
      <c r="A211" s="235" t="s">
        <v>335</v>
      </c>
      <c r="B211" s="31" t="s">
        <v>46</v>
      </c>
      <c r="C211" s="32" t="s">
        <v>7</v>
      </c>
      <c r="D211" s="32" t="s">
        <v>5</v>
      </c>
      <c r="E211" s="84" t="s">
        <v>339</v>
      </c>
      <c r="F211" s="33"/>
      <c r="G211" s="15" t="e">
        <f>#REF!</f>
        <v>#REF!</v>
      </c>
      <c r="H211" s="15" t="e">
        <f>#REF!</f>
        <v>#REF!</v>
      </c>
      <c r="I211" s="15">
        <f>I212</f>
        <v>500000</v>
      </c>
      <c r="J211" s="11"/>
      <c r="K211" s="11"/>
      <c r="L211" s="236"/>
    </row>
    <row r="212" spans="1:14" s="25" customFormat="1" ht="22.5" x14ac:dyDescent="0.2">
      <c r="A212" s="96" t="s">
        <v>295</v>
      </c>
      <c r="B212" s="31" t="s">
        <v>46</v>
      </c>
      <c r="C212" s="32" t="s">
        <v>7</v>
      </c>
      <c r="D212" s="32" t="s">
        <v>5</v>
      </c>
      <c r="E212" s="84" t="s">
        <v>339</v>
      </c>
      <c r="F212" s="48" t="s">
        <v>76</v>
      </c>
      <c r="G212" s="15" t="e">
        <f>#REF!</f>
        <v>#REF!</v>
      </c>
      <c r="H212" s="15" t="e">
        <f>#REF!</f>
        <v>#REF!</v>
      </c>
      <c r="I212" s="15">
        <f>I213</f>
        <v>500000</v>
      </c>
      <c r="J212" s="11"/>
      <c r="K212" s="11"/>
      <c r="L212" s="236"/>
    </row>
    <row r="213" spans="1:14" s="25" customFormat="1" x14ac:dyDescent="0.2">
      <c r="A213" s="6" t="s">
        <v>74</v>
      </c>
      <c r="B213" s="31" t="s">
        <v>46</v>
      </c>
      <c r="C213" s="32" t="s">
        <v>7</v>
      </c>
      <c r="D213" s="32" t="s">
        <v>5</v>
      </c>
      <c r="E213" s="84" t="s">
        <v>339</v>
      </c>
      <c r="F213" s="48" t="s">
        <v>77</v>
      </c>
      <c r="G213" s="15" t="e">
        <f>#REF!</f>
        <v>#REF!</v>
      </c>
      <c r="H213" s="15" t="e">
        <f>#REF!</f>
        <v>#REF!</v>
      </c>
      <c r="I213" s="12">
        <v>500000</v>
      </c>
      <c r="J213" s="11"/>
      <c r="K213" s="11"/>
      <c r="L213" s="236"/>
    </row>
    <row r="214" spans="1:14" x14ac:dyDescent="0.2">
      <c r="A214" s="99" t="s">
        <v>401</v>
      </c>
      <c r="B214" s="58" t="s">
        <v>46</v>
      </c>
      <c r="C214" s="60" t="s">
        <v>7</v>
      </c>
      <c r="D214" s="58" t="s">
        <v>8</v>
      </c>
      <c r="E214" s="85"/>
      <c r="F214" s="61"/>
      <c r="G214" s="23" t="e">
        <f>G215+G222+#REF!</f>
        <v>#REF!</v>
      </c>
      <c r="H214" s="23" t="e">
        <f>H215+H222+#REF!</f>
        <v>#REF!</v>
      </c>
      <c r="I214" s="23">
        <f>I215</f>
        <v>24530.51</v>
      </c>
      <c r="J214" s="24"/>
      <c r="K214" s="24"/>
      <c r="L214" s="189"/>
    </row>
    <row r="215" spans="1:14" ht="33.75" x14ac:dyDescent="0.2">
      <c r="A215" s="106" t="s">
        <v>375</v>
      </c>
      <c r="B215" s="62" t="s">
        <v>46</v>
      </c>
      <c r="C215" s="63" t="s">
        <v>7</v>
      </c>
      <c r="D215" s="62" t="s">
        <v>8</v>
      </c>
      <c r="E215" s="86" t="s">
        <v>265</v>
      </c>
      <c r="F215" s="65"/>
      <c r="G215" s="17" t="e">
        <f>G217</f>
        <v>#REF!</v>
      </c>
      <c r="H215" s="17" t="e">
        <f>H217</f>
        <v>#REF!</v>
      </c>
      <c r="I215" s="17">
        <f>I216</f>
        <v>24530.51</v>
      </c>
      <c r="J215" s="17"/>
      <c r="K215" s="17"/>
    </row>
    <row r="216" spans="1:14" ht="22.5" x14ac:dyDescent="0.2">
      <c r="A216" s="3" t="s">
        <v>291</v>
      </c>
      <c r="B216" s="31" t="s">
        <v>46</v>
      </c>
      <c r="C216" s="32" t="s">
        <v>7</v>
      </c>
      <c r="D216" s="31" t="s">
        <v>8</v>
      </c>
      <c r="E216" s="84" t="s">
        <v>264</v>
      </c>
      <c r="F216" s="33"/>
      <c r="G216" s="11" t="e">
        <f>G217</f>
        <v>#REF!</v>
      </c>
      <c r="H216" s="11" t="e">
        <f>H217</f>
        <v>#REF!</v>
      </c>
      <c r="I216" s="11">
        <f>I217</f>
        <v>24530.51</v>
      </c>
      <c r="J216" s="11"/>
      <c r="K216" s="11"/>
    </row>
    <row r="217" spans="1:14" ht="26.25" customHeight="1" x14ac:dyDescent="0.2">
      <c r="A217" s="118" t="s">
        <v>402</v>
      </c>
      <c r="B217" s="31" t="s">
        <v>46</v>
      </c>
      <c r="C217" s="32" t="s">
        <v>7</v>
      </c>
      <c r="D217" s="31" t="s">
        <v>8</v>
      </c>
      <c r="E217" s="75" t="s">
        <v>400</v>
      </c>
      <c r="F217" s="33"/>
      <c r="G217" s="11" t="e">
        <f>G218</f>
        <v>#REF!</v>
      </c>
      <c r="H217" s="11" t="e">
        <f>H218</f>
        <v>#REF!</v>
      </c>
      <c r="I217" s="11">
        <f>I218</f>
        <v>24530.51</v>
      </c>
      <c r="J217" s="11"/>
      <c r="K217" s="11"/>
    </row>
    <row r="218" spans="1:14" ht="24" customHeight="1" x14ac:dyDescent="0.2">
      <c r="A218" s="96" t="s">
        <v>293</v>
      </c>
      <c r="B218" s="31" t="s">
        <v>46</v>
      </c>
      <c r="C218" s="32" t="s">
        <v>7</v>
      </c>
      <c r="D218" s="31" t="s">
        <v>8</v>
      </c>
      <c r="E218" s="75" t="s">
        <v>400</v>
      </c>
      <c r="F218" s="33" t="s">
        <v>53</v>
      </c>
      <c r="G218" s="11" t="e">
        <f>G209</f>
        <v>#REF!</v>
      </c>
      <c r="H218" s="11" t="e">
        <f>H209</f>
        <v>#REF!</v>
      </c>
      <c r="I218" s="11">
        <f>I219</f>
        <v>24530.51</v>
      </c>
      <c r="J218" s="11"/>
      <c r="K218" s="11"/>
    </row>
    <row r="219" spans="1:14" ht="22.5" x14ac:dyDescent="0.2">
      <c r="A219" s="96" t="s">
        <v>294</v>
      </c>
      <c r="B219" s="31" t="s">
        <v>46</v>
      </c>
      <c r="C219" s="32" t="s">
        <v>7</v>
      </c>
      <c r="D219" s="31" t="s">
        <v>8</v>
      </c>
      <c r="E219" s="75" t="s">
        <v>400</v>
      </c>
      <c r="F219" s="33" t="s">
        <v>55</v>
      </c>
      <c r="G219" s="11"/>
      <c r="H219" s="11" t="e">
        <f>H209</f>
        <v>#REF!</v>
      </c>
      <c r="I219" s="12">
        <v>24530.51</v>
      </c>
      <c r="J219" s="11"/>
      <c r="K219" s="11"/>
      <c r="N219" s="25" t="s">
        <v>301</v>
      </c>
    </row>
    <row r="220" spans="1:14" ht="22.5" hidden="1" x14ac:dyDescent="0.2">
      <c r="A220" s="188" t="s">
        <v>56</v>
      </c>
      <c r="B220" s="31" t="s">
        <v>46</v>
      </c>
      <c r="C220" s="32" t="s">
        <v>7</v>
      </c>
      <c r="D220" s="32" t="s">
        <v>9</v>
      </c>
      <c r="E220" s="84" t="s">
        <v>152</v>
      </c>
      <c r="F220" s="33" t="s">
        <v>57</v>
      </c>
      <c r="G220" s="12"/>
      <c r="H220" s="12"/>
      <c r="I220" s="12"/>
      <c r="J220" s="11"/>
      <c r="K220" s="11"/>
    </row>
    <row r="221" spans="1:14" ht="22.5" hidden="1" x14ac:dyDescent="0.2">
      <c r="A221" s="100" t="s">
        <v>251</v>
      </c>
      <c r="B221" s="31" t="s">
        <v>46</v>
      </c>
      <c r="C221" s="32" t="s">
        <v>7</v>
      </c>
      <c r="D221" s="32" t="s">
        <v>9</v>
      </c>
      <c r="E221" s="84" t="s">
        <v>252</v>
      </c>
      <c r="F221" s="33"/>
      <c r="G221" s="11" t="e">
        <f t="shared" ref="G221:H222" si="26">G222</f>
        <v>#REF!</v>
      </c>
      <c r="H221" s="11" t="e">
        <f t="shared" si="26"/>
        <v>#REF!</v>
      </c>
      <c r="I221" s="11"/>
      <c r="J221" s="11"/>
      <c r="K221" s="11"/>
    </row>
    <row r="222" spans="1:14" hidden="1" x14ac:dyDescent="0.2">
      <c r="A222" s="3" t="s">
        <v>96</v>
      </c>
      <c r="B222" s="31" t="s">
        <v>46</v>
      </c>
      <c r="C222" s="32" t="s">
        <v>7</v>
      </c>
      <c r="D222" s="32" t="s">
        <v>9</v>
      </c>
      <c r="E222" s="84" t="s">
        <v>252</v>
      </c>
      <c r="F222" s="48" t="s">
        <v>19</v>
      </c>
      <c r="G222" s="11" t="e">
        <f t="shared" si="26"/>
        <v>#REF!</v>
      </c>
      <c r="H222" s="11" t="e">
        <f t="shared" si="26"/>
        <v>#REF!</v>
      </c>
      <c r="I222" s="11"/>
      <c r="J222" s="11"/>
      <c r="K222" s="11"/>
    </row>
    <row r="223" spans="1:14" x14ac:dyDescent="0.2">
      <c r="A223" s="99" t="s">
        <v>121</v>
      </c>
      <c r="B223" s="58" t="s">
        <v>46</v>
      </c>
      <c r="C223" s="60" t="s">
        <v>7</v>
      </c>
      <c r="D223" s="60" t="s">
        <v>9</v>
      </c>
      <c r="E223" s="85"/>
      <c r="F223" s="61"/>
      <c r="G223" s="23" t="e">
        <f>G224+G231+#REF!</f>
        <v>#REF!</v>
      </c>
      <c r="H223" s="23" t="e">
        <f>H224+H231+#REF!</f>
        <v>#REF!</v>
      </c>
      <c r="I223" s="23">
        <f>I224</f>
        <v>2626018.83</v>
      </c>
      <c r="J223" s="24"/>
      <c r="K223" s="24"/>
    </row>
    <row r="224" spans="1:14" ht="22.5" x14ac:dyDescent="0.2">
      <c r="A224" s="106" t="s">
        <v>364</v>
      </c>
      <c r="B224" s="62" t="s">
        <v>46</v>
      </c>
      <c r="C224" s="63" t="s">
        <v>7</v>
      </c>
      <c r="D224" s="63" t="s">
        <v>9</v>
      </c>
      <c r="E224" s="86" t="s">
        <v>250</v>
      </c>
      <c r="F224" s="65"/>
      <c r="G224" s="17" t="e">
        <f>G226</f>
        <v>#REF!</v>
      </c>
      <c r="H224" s="17" t="e">
        <f>H226</f>
        <v>#REF!</v>
      </c>
      <c r="I224" s="17">
        <f>I225</f>
        <v>2626018.83</v>
      </c>
      <c r="J224" s="17"/>
      <c r="K224" s="17"/>
    </row>
    <row r="225" spans="1:11" x14ac:dyDescent="0.2">
      <c r="A225" s="118" t="s">
        <v>228</v>
      </c>
      <c r="B225" s="31" t="s">
        <v>46</v>
      </c>
      <c r="C225" s="32" t="s">
        <v>7</v>
      </c>
      <c r="D225" s="32" t="s">
        <v>9</v>
      </c>
      <c r="E225" s="75" t="s">
        <v>298</v>
      </c>
      <c r="F225" s="33"/>
      <c r="G225" s="11" t="e">
        <f>G226</f>
        <v>#REF!</v>
      </c>
      <c r="H225" s="11" t="e">
        <f>H226</f>
        <v>#REF!</v>
      </c>
      <c r="I225" s="11">
        <f>I226</f>
        <v>2626018.83</v>
      </c>
      <c r="J225" s="11"/>
      <c r="K225" s="11"/>
    </row>
    <row r="226" spans="1:11" ht="22.5" customHeight="1" x14ac:dyDescent="0.2">
      <c r="A226" s="96" t="s">
        <v>293</v>
      </c>
      <c r="B226" s="31" t="s">
        <v>46</v>
      </c>
      <c r="C226" s="32" t="s">
        <v>7</v>
      </c>
      <c r="D226" s="32" t="s">
        <v>9</v>
      </c>
      <c r="E226" s="75" t="s">
        <v>298</v>
      </c>
      <c r="F226" s="33" t="s">
        <v>53</v>
      </c>
      <c r="G226" s="11" t="e">
        <f>G217</f>
        <v>#REF!</v>
      </c>
      <c r="H226" s="11" t="e">
        <f>H217</f>
        <v>#REF!</v>
      </c>
      <c r="I226" s="11">
        <f>I227</f>
        <v>2626018.83</v>
      </c>
      <c r="J226" s="11"/>
      <c r="K226" s="11"/>
    </row>
    <row r="227" spans="1:11" ht="24.75" customHeight="1" x14ac:dyDescent="0.2">
      <c r="A227" s="96" t="s">
        <v>294</v>
      </c>
      <c r="B227" s="31" t="s">
        <v>46</v>
      </c>
      <c r="C227" s="32" t="s">
        <v>7</v>
      </c>
      <c r="D227" s="32" t="s">
        <v>9</v>
      </c>
      <c r="E227" s="75" t="s">
        <v>298</v>
      </c>
      <c r="F227" s="33" t="s">
        <v>55</v>
      </c>
      <c r="G227" s="11"/>
      <c r="H227" s="11" t="e">
        <f>H217</f>
        <v>#REF!</v>
      </c>
      <c r="I227" s="12">
        <f>2535300+90718.83</f>
        <v>2626018.83</v>
      </c>
      <c r="J227" s="11"/>
      <c r="K227" s="11"/>
    </row>
    <row r="228" spans="1:11" x14ac:dyDescent="0.2">
      <c r="A228" s="99" t="s">
        <v>47</v>
      </c>
      <c r="B228" s="58" t="s">
        <v>46</v>
      </c>
      <c r="C228" s="60" t="s">
        <v>7</v>
      </c>
      <c r="D228" s="60" t="s">
        <v>32</v>
      </c>
      <c r="E228" s="85"/>
      <c r="F228" s="61"/>
      <c r="G228" s="23">
        <f>G229</f>
        <v>0</v>
      </c>
      <c r="H228" s="23">
        <f>H229</f>
        <v>0</v>
      </c>
      <c r="I228" s="23">
        <f>I229</f>
        <v>460000</v>
      </c>
      <c r="J228" s="19"/>
      <c r="K228" s="19"/>
    </row>
    <row r="229" spans="1:11" ht="33" customHeight="1" x14ac:dyDescent="0.2">
      <c r="A229" s="106" t="s">
        <v>371</v>
      </c>
      <c r="B229" s="62" t="s">
        <v>46</v>
      </c>
      <c r="C229" s="63" t="s">
        <v>7</v>
      </c>
      <c r="D229" s="63" t="s">
        <v>32</v>
      </c>
      <c r="E229" s="86" t="s">
        <v>253</v>
      </c>
      <c r="F229" s="64"/>
      <c r="G229" s="17">
        <f>G232</f>
        <v>0</v>
      </c>
      <c r="H229" s="17">
        <f>H232</f>
        <v>0</v>
      </c>
      <c r="I229" s="17">
        <f>I232</f>
        <v>460000</v>
      </c>
      <c r="J229" s="17"/>
      <c r="K229" s="17"/>
    </row>
    <row r="230" spans="1:11" ht="23.25" customHeight="1" x14ac:dyDescent="0.2">
      <c r="A230" s="3" t="s">
        <v>255</v>
      </c>
      <c r="B230" s="31" t="s">
        <v>46</v>
      </c>
      <c r="C230" s="32" t="s">
        <v>7</v>
      </c>
      <c r="D230" s="32" t="s">
        <v>32</v>
      </c>
      <c r="E230" s="84" t="s">
        <v>254</v>
      </c>
      <c r="F230" s="33"/>
      <c r="G230" s="11">
        <f t="shared" ref="G230:I232" si="27">G231</f>
        <v>0</v>
      </c>
      <c r="H230" s="11">
        <f t="shared" si="27"/>
        <v>0</v>
      </c>
      <c r="I230" s="11">
        <f t="shared" si="27"/>
        <v>460000</v>
      </c>
      <c r="J230" s="11"/>
      <c r="K230" s="11"/>
    </row>
    <row r="231" spans="1:11" x14ac:dyDescent="0.2">
      <c r="A231" s="3" t="s">
        <v>228</v>
      </c>
      <c r="B231" s="31" t="s">
        <v>46</v>
      </c>
      <c r="C231" s="32" t="s">
        <v>7</v>
      </c>
      <c r="D231" s="32" t="s">
        <v>32</v>
      </c>
      <c r="E231" s="84" t="s">
        <v>256</v>
      </c>
      <c r="F231" s="33"/>
      <c r="G231" s="11">
        <f t="shared" si="27"/>
        <v>0</v>
      </c>
      <c r="H231" s="11">
        <f t="shared" si="27"/>
        <v>0</v>
      </c>
      <c r="I231" s="11">
        <f t="shared" si="27"/>
        <v>460000</v>
      </c>
      <c r="J231" s="11"/>
      <c r="K231" s="11"/>
    </row>
    <row r="232" spans="1:11" ht="24" customHeight="1" x14ac:dyDescent="0.2">
      <c r="A232" s="96" t="s">
        <v>293</v>
      </c>
      <c r="B232" s="31" t="s">
        <v>46</v>
      </c>
      <c r="C232" s="32" t="s">
        <v>7</v>
      </c>
      <c r="D232" s="32" t="s">
        <v>32</v>
      </c>
      <c r="E232" s="84" t="s">
        <v>256</v>
      </c>
      <c r="F232" s="33" t="s">
        <v>53</v>
      </c>
      <c r="G232" s="11">
        <f t="shared" si="27"/>
        <v>0</v>
      </c>
      <c r="H232" s="11">
        <f t="shared" si="27"/>
        <v>0</v>
      </c>
      <c r="I232" s="11">
        <f t="shared" si="27"/>
        <v>460000</v>
      </c>
      <c r="J232" s="11"/>
      <c r="K232" s="11"/>
    </row>
    <row r="233" spans="1:11" ht="22.5" x14ac:dyDescent="0.2">
      <c r="A233" s="96" t="s">
        <v>294</v>
      </c>
      <c r="B233" s="31" t="s">
        <v>46</v>
      </c>
      <c r="C233" s="32" t="s">
        <v>7</v>
      </c>
      <c r="D233" s="32" t="s">
        <v>32</v>
      </c>
      <c r="E233" s="84" t="s">
        <v>256</v>
      </c>
      <c r="F233" s="33" t="s">
        <v>55</v>
      </c>
      <c r="G233" s="11">
        <f>G234+G235</f>
        <v>0</v>
      </c>
      <c r="H233" s="11">
        <f>H234+H235</f>
        <v>0</v>
      </c>
      <c r="I233" s="12">
        <v>460000</v>
      </c>
      <c r="J233" s="1"/>
      <c r="K233" s="1"/>
    </row>
    <row r="234" spans="1:11" ht="22.5" hidden="1" x14ac:dyDescent="0.2">
      <c r="A234" s="101" t="s">
        <v>68</v>
      </c>
      <c r="B234" s="31" t="s">
        <v>46</v>
      </c>
      <c r="C234" s="32" t="s">
        <v>7</v>
      </c>
      <c r="D234" s="32" t="s">
        <v>32</v>
      </c>
      <c r="E234" s="84" t="s">
        <v>153</v>
      </c>
      <c r="F234" s="33" t="s">
        <v>120</v>
      </c>
      <c r="G234" s="12"/>
      <c r="H234" s="12"/>
      <c r="I234" s="12"/>
      <c r="J234" s="1"/>
      <c r="K234" s="1"/>
    </row>
    <row r="235" spans="1:11" ht="22.5" hidden="1" x14ac:dyDescent="0.2">
      <c r="A235" s="3" t="s">
        <v>56</v>
      </c>
      <c r="B235" s="31" t="s">
        <v>46</v>
      </c>
      <c r="C235" s="32" t="s">
        <v>7</v>
      </c>
      <c r="D235" s="32" t="s">
        <v>32</v>
      </c>
      <c r="E235" s="84" t="s">
        <v>153</v>
      </c>
      <c r="F235" s="33" t="s">
        <v>57</v>
      </c>
      <c r="G235" s="12"/>
      <c r="H235" s="12"/>
      <c r="I235" s="12">
        <f>10000-10000</f>
        <v>0</v>
      </c>
      <c r="J235" s="1"/>
      <c r="K235" s="1"/>
    </row>
    <row r="236" spans="1:11" x14ac:dyDescent="0.2">
      <c r="A236" s="198" t="s">
        <v>398</v>
      </c>
      <c r="B236" s="199" t="s">
        <v>46</v>
      </c>
      <c r="C236" s="200" t="s">
        <v>7</v>
      </c>
      <c r="D236" s="200" t="s">
        <v>91</v>
      </c>
      <c r="E236" s="201"/>
      <c r="F236" s="202"/>
      <c r="G236" s="203">
        <f>G237</f>
        <v>0</v>
      </c>
      <c r="H236" s="203">
        <f>H237</f>
        <v>0</v>
      </c>
      <c r="I236" s="203">
        <f>I237</f>
        <v>30000</v>
      </c>
      <c r="J236" s="204"/>
      <c r="K236" s="204"/>
    </row>
    <row r="237" spans="1:11" ht="33.75" customHeight="1" x14ac:dyDescent="0.2">
      <c r="A237" s="245" t="s">
        <v>372</v>
      </c>
      <c r="B237" s="193" t="s">
        <v>46</v>
      </c>
      <c r="C237" s="194" t="s">
        <v>7</v>
      </c>
      <c r="D237" s="194" t="s">
        <v>91</v>
      </c>
      <c r="E237" s="195" t="s">
        <v>305</v>
      </c>
      <c r="F237" s="196"/>
      <c r="G237" s="197">
        <f t="shared" ref="G237:I237" si="28">G238</f>
        <v>0</v>
      </c>
      <c r="H237" s="197">
        <f t="shared" si="28"/>
        <v>0</v>
      </c>
      <c r="I237" s="197">
        <f t="shared" si="28"/>
        <v>30000</v>
      </c>
      <c r="J237" s="11"/>
      <c r="K237" s="11"/>
    </row>
    <row r="238" spans="1:11" ht="22.5" x14ac:dyDescent="0.2">
      <c r="A238" s="3" t="s">
        <v>308</v>
      </c>
      <c r="B238" s="31" t="s">
        <v>46</v>
      </c>
      <c r="C238" s="32" t="s">
        <v>7</v>
      </c>
      <c r="D238" s="32" t="s">
        <v>91</v>
      </c>
      <c r="E238" s="84" t="s">
        <v>306</v>
      </c>
      <c r="F238" s="33"/>
      <c r="G238" s="11">
        <f>G242+G239</f>
        <v>0</v>
      </c>
      <c r="H238" s="11">
        <f>H242+H239</f>
        <v>0</v>
      </c>
      <c r="I238" s="11">
        <f>I242+I239</f>
        <v>30000</v>
      </c>
      <c r="J238" s="11"/>
      <c r="K238" s="11"/>
    </row>
    <row r="239" spans="1:11" x14ac:dyDescent="0.2">
      <c r="A239" s="3" t="s">
        <v>224</v>
      </c>
      <c r="B239" s="31" t="s">
        <v>46</v>
      </c>
      <c r="C239" s="32" t="s">
        <v>7</v>
      </c>
      <c r="D239" s="32" t="s">
        <v>91</v>
      </c>
      <c r="E239" s="84" t="s">
        <v>307</v>
      </c>
      <c r="F239" s="48"/>
      <c r="G239" s="11">
        <f t="shared" ref="G239:I240" si="29">G240</f>
        <v>0</v>
      </c>
      <c r="H239" s="11">
        <f t="shared" si="29"/>
        <v>0</v>
      </c>
      <c r="I239" s="11">
        <f t="shared" si="29"/>
        <v>30000</v>
      </c>
      <c r="J239" s="11"/>
      <c r="K239" s="11"/>
    </row>
    <row r="240" spans="1:11" x14ac:dyDescent="0.2">
      <c r="A240" s="3" t="s">
        <v>58</v>
      </c>
      <c r="B240" s="31" t="s">
        <v>46</v>
      </c>
      <c r="C240" s="32" t="s">
        <v>7</v>
      </c>
      <c r="D240" s="32" t="s">
        <v>91</v>
      </c>
      <c r="E240" s="84" t="s">
        <v>307</v>
      </c>
      <c r="F240" s="48" t="s">
        <v>59</v>
      </c>
      <c r="G240" s="11">
        <f t="shared" si="29"/>
        <v>0</v>
      </c>
      <c r="H240" s="11">
        <f t="shared" si="29"/>
        <v>0</v>
      </c>
      <c r="I240" s="11">
        <f t="shared" si="29"/>
        <v>30000</v>
      </c>
      <c r="J240" s="11"/>
      <c r="K240" s="11"/>
    </row>
    <row r="241" spans="1:14" ht="33.75" x14ac:dyDescent="0.2">
      <c r="A241" s="233" t="s">
        <v>330</v>
      </c>
      <c r="B241" s="31" t="s">
        <v>46</v>
      </c>
      <c r="C241" s="32" t="s">
        <v>7</v>
      </c>
      <c r="D241" s="32" t="s">
        <v>91</v>
      </c>
      <c r="E241" s="84" t="s">
        <v>307</v>
      </c>
      <c r="F241" s="48" t="s">
        <v>97</v>
      </c>
      <c r="G241" s="12"/>
      <c r="H241" s="12"/>
      <c r="I241" s="12">
        <v>30000</v>
      </c>
      <c r="J241" s="11"/>
      <c r="K241" s="11"/>
    </row>
    <row r="242" spans="1:14" hidden="1" x14ac:dyDescent="0.2">
      <c r="A242" s="3" t="s">
        <v>69</v>
      </c>
      <c r="B242" s="31" t="s">
        <v>46</v>
      </c>
      <c r="C242" s="32" t="s">
        <v>7</v>
      </c>
      <c r="D242" s="32" t="s">
        <v>91</v>
      </c>
      <c r="E242" s="84"/>
      <c r="F242" s="33" t="s">
        <v>19</v>
      </c>
      <c r="G242" s="11">
        <f t="shared" ref="G242:I243" si="30">G243</f>
        <v>0</v>
      </c>
      <c r="H242" s="11">
        <f t="shared" si="30"/>
        <v>0</v>
      </c>
      <c r="I242" s="11">
        <f t="shared" si="30"/>
        <v>0</v>
      </c>
      <c r="J242" s="11"/>
      <c r="K242" s="11"/>
    </row>
    <row r="243" spans="1:14" hidden="1" x14ac:dyDescent="0.2">
      <c r="A243" s="3" t="s">
        <v>70</v>
      </c>
      <c r="B243" s="31" t="s">
        <v>46</v>
      </c>
      <c r="C243" s="32" t="s">
        <v>7</v>
      </c>
      <c r="D243" s="32" t="s">
        <v>91</v>
      </c>
      <c r="E243" s="84"/>
      <c r="F243" s="33" t="s">
        <v>71</v>
      </c>
      <c r="G243" s="11">
        <f t="shared" si="30"/>
        <v>0</v>
      </c>
      <c r="H243" s="11">
        <f t="shared" si="30"/>
        <v>0</v>
      </c>
      <c r="I243" s="11">
        <f t="shared" si="30"/>
        <v>0</v>
      </c>
      <c r="J243" s="11"/>
      <c r="K243" s="11"/>
    </row>
    <row r="244" spans="1:14" ht="36.75" hidden="1" customHeight="1" x14ac:dyDescent="0.2">
      <c r="A244" s="3" t="s">
        <v>72</v>
      </c>
      <c r="B244" s="31" t="s">
        <v>46</v>
      </c>
      <c r="C244" s="32" t="s">
        <v>7</v>
      </c>
      <c r="D244" s="32" t="s">
        <v>91</v>
      </c>
      <c r="E244" s="84"/>
      <c r="F244" s="33" t="s">
        <v>73</v>
      </c>
      <c r="G244" s="12"/>
      <c r="H244" s="12"/>
      <c r="I244" s="12"/>
      <c r="J244" s="11"/>
      <c r="K244" s="11"/>
    </row>
    <row r="245" spans="1:14" x14ac:dyDescent="0.2">
      <c r="A245" s="94" t="s">
        <v>3</v>
      </c>
      <c r="B245" s="39" t="s">
        <v>46</v>
      </c>
      <c r="C245" s="38" t="s">
        <v>8</v>
      </c>
      <c r="D245" s="51"/>
      <c r="E245" s="78"/>
      <c r="F245" s="52"/>
      <c r="G245" s="20" t="e">
        <f>G324+G316+G246</f>
        <v>#REF!</v>
      </c>
      <c r="H245" s="20" t="e">
        <f>H324+H316+H246</f>
        <v>#REF!</v>
      </c>
      <c r="I245" s="20">
        <f>I324+I316+I246</f>
        <v>5917685.2800000003</v>
      </c>
      <c r="J245" s="20"/>
      <c r="K245" s="20"/>
    </row>
    <row r="246" spans="1:14" x14ac:dyDescent="0.2">
      <c r="A246" s="99" t="s">
        <v>24</v>
      </c>
      <c r="B246" s="58" t="s">
        <v>46</v>
      </c>
      <c r="C246" s="60" t="s">
        <v>8</v>
      </c>
      <c r="D246" s="60" t="s">
        <v>5</v>
      </c>
      <c r="E246" s="77"/>
      <c r="F246" s="49"/>
      <c r="G246" s="24" t="e">
        <f>G247+G274+G283</f>
        <v>#REF!</v>
      </c>
      <c r="H246" s="24" t="e">
        <f>H247+H267+H274+H283</f>
        <v>#REF!</v>
      </c>
      <c r="I246" s="24">
        <f>I247+I287+I292</f>
        <v>497000</v>
      </c>
      <c r="J246" s="24"/>
      <c r="K246" s="24"/>
    </row>
    <row r="247" spans="1:14" ht="23.25" customHeight="1" x14ac:dyDescent="0.2">
      <c r="A247" s="106" t="s">
        <v>368</v>
      </c>
      <c r="B247" s="152" t="s">
        <v>46</v>
      </c>
      <c r="C247" s="152" t="s">
        <v>8</v>
      </c>
      <c r="D247" s="152" t="s">
        <v>5</v>
      </c>
      <c r="E247" s="158" t="s">
        <v>227</v>
      </c>
      <c r="F247" s="178"/>
      <c r="G247" s="156"/>
      <c r="H247" s="156"/>
      <c r="I247" s="156">
        <f>I249</f>
        <v>223000</v>
      </c>
      <c r="J247" s="17"/>
      <c r="K247" s="17"/>
    </row>
    <row r="248" spans="1:14" ht="15.75" customHeight="1" x14ac:dyDescent="0.2">
      <c r="A248" s="3" t="s">
        <v>226</v>
      </c>
      <c r="B248" s="31" t="s">
        <v>46</v>
      </c>
      <c r="C248" s="31" t="s">
        <v>8</v>
      </c>
      <c r="D248" s="31" t="s">
        <v>5</v>
      </c>
      <c r="E248" s="159" t="s">
        <v>225</v>
      </c>
      <c r="F248" s="48"/>
      <c r="G248" s="11"/>
      <c r="H248" s="11"/>
      <c r="I248" s="11">
        <f>I249</f>
        <v>223000</v>
      </c>
      <c r="J248" s="11"/>
      <c r="K248" s="11"/>
    </row>
    <row r="249" spans="1:14" x14ac:dyDescent="0.2">
      <c r="A249" s="3" t="s">
        <v>228</v>
      </c>
      <c r="B249" s="31" t="s">
        <v>46</v>
      </c>
      <c r="C249" s="31" t="s">
        <v>8</v>
      </c>
      <c r="D249" s="31" t="s">
        <v>5</v>
      </c>
      <c r="E249" s="159" t="s">
        <v>229</v>
      </c>
      <c r="F249" s="48"/>
      <c r="G249" s="11"/>
      <c r="H249" s="11"/>
      <c r="I249" s="11">
        <f>I250</f>
        <v>223000</v>
      </c>
      <c r="J249" s="11"/>
      <c r="K249" s="11"/>
    </row>
    <row r="250" spans="1:14" ht="23.25" customHeight="1" x14ac:dyDescent="0.2">
      <c r="A250" s="96" t="s">
        <v>293</v>
      </c>
      <c r="B250" s="31" t="s">
        <v>46</v>
      </c>
      <c r="C250" s="31" t="s">
        <v>8</v>
      </c>
      <c r="D250" s="31" t="s">
        <v>5</v>
      </c>
      <c r="E250" s="159" t="s">
        <v>229</v>
      </c>
      <c r="F250" s="48" t="s">
        <v>53</v>
      </c>
      <c r="G250" s="11">
        <f>G251</f>
        <v>0</v>
      </c>
      <c r="H250" s="11">
        <f>H251</f>
        <v>0</v>
      </c>
      <c r="I250" s="11">
        <f>I251</f>
        <v>223000</v>
      </c>
      <c r="J250" s="11"/>
      <c r="K250" s="11"/>
      <c r="L250" s="25"/>
    </row>
    <row r="251" spans="1:14" ht="24.75" customHeight="1" x14ac:dyDescent="0.2">
      <c r="A251" s="96" t="s">
        <v>294</v>
      </c>
      <c r="B251" s="31" t="s">
        <v>46</v>
      </c>
      <c r="C251" s="31" t="s">
        <v>8</v>
      </c>
      <c r="D251" s="31" t="s">
        <v>5</v>
      </c>
      <c r="E251" s="159" t="s">
        <v>229</v>
      </c>
      <c r="F251" s="48" t="s">
        <v>55</v>
      </c>
      <c r="G251" s="11">
        <f>G252</f>
        <v>0</v>
      </c>
      <c r="H251" s="11">
        <f>H252</f>
        <v>0</v>
      </c>
      <c r="I251" s="151">
        <v>223000</v>
      </c>
      <c r="J251" s="11"/>
      <c r="K251" s="11"/>
    </row>
    <row r="252" spans="1:14" ht="22.5" hidden="1" x14ac:dyDescent="0.2">
      <c r="A252" s="3" t="s">
        <v>56</v>
      </c>
      <c r="B252" s="31" t="s">
        <v>46</v>
      </c>
      <c r="C252" s="31" t="s">
        <v>8</v>
      </c>
      <c r="D252" s="31" t="s">
        <v>5</v>
      </c>
      <c r="E252" s="159" t="s">
        <v>142</v>
      </c>
      <c r="F252" s="48" t="s">
        <v>57</v>
      </c>
      <c r="G252" s="11"/>
      <c r="H252" s="11"/>
      <c r="I252" s="151">
        <f>121500+175000+166252+200000</f>
        <v>662752</v>
      </c>
      <c r="J252" s="11"/>
      <c r="K252" s="11"/>
      <c r="L252" s="28"/>
      <c r="N252" s="25"/>
    </row>
    <row r="253" spans="1:14" hidden="1" x14ac:dyDescent="0.2">
      <c r="A253" s="3"/>
      <c r="B253" s="31"/>
      <c r="C253" s="32"/>
      <c r="D253" s="32"/>
      <c r="E253" s="75"/>
      <c r="F253" s="33" t="s">
        <v>59</v>
      </c>
      <c r="G253" s="11">
        <f>G254</f>
        <v>0</v>
      </c>
      <c r="H253" s="11">
        <f>H254</f>
        <v>0</v>
      </c>
      <c r="I253" s="11">
        <f>I254</f>
        <v>0</v>
      </c>
      <c r="J253" s="11"/>
      <c r="K253" s="11"/>
    </row>
    <row r="254" spans="1:14" ht="22.5" hidden="1" customHeight="1" x14ac:dyDescent="0.2">
      <c r="A254" s="3"/>
      <c r="B254" s="31"/>
      <c r="C254" s="32"/>
      <c r="D254" s="32"/>
      <c r="E254" s="75"/>
      <c r="F254" s="33" t="s">
        <v>97</v>
      </c>
      <c r="G254" s="12"/>
      <c r="H254" s="12"/>
      <c r="I254" s="12"/>
      <c r="J254" s="11"/>
      <c r="K254" s="11"/>
    </row>
    <row r="255" spans="1:14" ht="14.25" hidden="1" customHeight="1" x14ac:dyDescent="0.2">
      <c r="A255" s="102"/>
      <c r="B255" s="31" t="s">
        <v>46</v>
      </c>
      <c r="C255" s="32" t="s">
        <v>8</v>
      </c>
      <c r="D255" s="32" t="s">
        <v>5</v>
      </c>
      <c r="E255" s="108"/>
      <c r="F255" s="33"/>
      <c r="G255" s="11">
        <f>G265+G262</f>
        <v>0</v>
      </c>
      <c r="H255" s="11">
        <f>H265+H262+H257</f>
        <v>0</v>
      </c>
      <c r="I255" s="11">
        <f>I265+I262+I257</f>
        <v>0</v>
      </c>
      <c r="J255" s="11"/>
      <c r="K255" s="11"/>
    </row>
    <row r="256" spans="1:14" ht="14.25" hidden="1" customHeight="1" x14ac:dyDescent="0.2">
      <c r="A256" s="96"/>
      <c r="B256" s="31" t="s">
        <v>46</v>
      </c>
      <c r="C256" s="32" t="s">
        <v>8</v>
      </c>
      <c r="D256" s="32" t="s">
        <v>5</v>
      </c>
      <c r="E256" s="108"/>
      <c r="F256" s="33" t="s">
        <v>51</v>
      </c>
      <c r="G256" s="11">
        <f>G257</f>
        <v>0</v>
      </c>
      <c r="H256" s="11">
        <f>H257</f>
        <v>0</v>
      </c>
      <c r="I256" s="11">
        <f>I257</f>
        <v>0</v>
      </c>
      <c r="J256" s="11"/>
      <c r="K256" s="11"/>
    </row>
    <row r="257" spans="1:11" ht="14.25" hidden="1" customHeight="1" x14ac:dyDescent="0.2">
      <c r="A257" s="96"/>
      <c r="B257" s="31" t="s">
        <v>46</v>
      </c>
      <c r="C257" s="32" t="s">
        <v>8</v>
      </c>
      <c r="D257" s="32" t="s">
        <v>5</v>
      </c>
      <c r="E257" s="108"/>
      <c r="F257" s="33" t="s">
        <v>80</v>
      </c>
      <c r="G257" s="11">
        <f>G258+G259</f>
        <v>0</v>
      </c>
      <c r="H257" s="11">
        <f>H258+H259</f>
        <v>0</v>
      </c>
      <c r="I257" s="11">
        <f>I258+I259</f>
        <v>0</v>
      </c>
      <c r="J257" s="11"/>
      <c r="K257" s="11"/>
    </row>
    <row r="258" spans="1:11" ht="14.25" hidden="1" customHeight="1" x14ac:dyDescent="0.2">
      <c r="A258" s="124"/>
      <c r="B258" s="31" t="s">
        <v>46</v>
      </c>
      <c r="C258" s="32" t="s">
        <v>8</v>
      </c>
      <c r="D258" s="32" t="s">
        <v>5</v>
      </c>
      <c r="E258" s="108"/>
      <c r="F258" s="33" t="s">
        <v>81</v>
      </c>
      <c r="G258" s="12"/>
      <c r="H258" s="12"/>
      <c r="I258" s="12">
        <v>0</v>
      </c>
      <c r="J258" s="11"/>
      <c r="K258" s="11"/>
    </row>
    <row r="259" spans="1:11" ht="13.5" hidden="1" customHeight="1" x14ac:dyDescent="0.2">
      <c r="A259" s="125"/>
      <c r="B259" s="31" t="s">
        <v>46</v>
      </c>
      <c r="C259" s="32" t="s">
        <v>8</v>
      </c>
      <c r="D259" s="32" t="s">
        <v>5</v>
      </c>
      <c r="E259" s="108"/>
      <c r="F259" s="33" t="s">
        <v>83</v>
      </c>
      <c r="G259" s="12"/>
      <c r="H259" s="12"/>
      <c r="I259" s="12">
        <v>0</v>
      </c>
      <c r="J259" s="11"/>
      <c r="K259" s="11"/>
    </row>
    <row r="260" spans="1:11" hidden="1" x14ac:dyDescent="0.2">
      <c r="A260" s="102"/>
      <c r="B260" s="152"/>
      <c r="C260" s="153"/>
      <c r="D260" s="153"/>
      <c r="E260" s="154"/>
      <c r="F260" s="155"/>
      <c r="G260" s="156"/>
      <c r="H260" s="156"/>
      <c r="I260" s="156"/>
      <c r="J260" s="156"/>
      <c r="K260" s="156"/>
    </row>
    <row r="261" spans="1:11" hidden="1" x14ac:dyDescent="0.2">
      <c r="A261" s="102"/>
      <c r="B261" s="31"/>
      <c r="C261" s="32"/>
      <c r="D261" s="32"/>
      <c r="E261" s="157"/>
      <c r="F261" s="33"/>
      <c r="G261" s="11"/>
      <c r="H261" s="11"/>
      <c r="I261" s="11"/>
      <c r="J261" s="11"/>
      <c r="K261" s="11"/>
    </row>
    <row r="262" spans="1:11" ht="12.75" hidden="1" customHeight="1" x14ac:dyDescent="0.2">
      <c r="A262" s="96" t="s">
        <v>124</v>
      </c>
      <c r="B262" s="31" t="s">
        <v>46</v>
      </c>
      <c r="C262" s="32" t="s">
        <v>8</v>
      </c>
      <c r="D262" s="32" t="s">
        <v>5</v>
      </c>
      <c r="E262" s="108" t="s">
        <v>167</v>
      </c>
      <c r="F262" s="33" t="s">
        <v>53</v>
      </c>
      <c r="G262" s="11">
        <f t="shared" ref="G262:I263" si="31">G263</f>
        <v>0</v>
      </c>
      <c r="H262" s="11">
        <f t="shared" si="31"/>
        <v>0</v>
      </c>
      <c r="I262" s="11">
        <f t="shared" si="31"/>
        <v>0</v>
      </c>
      <c r="J262" s="11"/>
      <c r="K262" s="11"/>
    </row>
    <row r="263" spans="1:11" ht="22.5" hidden="1" customHeight="1" x14ac:dyDescent="0.2">
      <c r="A263" s="3" t="s">
        <v>54</v>
      </c>
      <c r="B263" s="31" t="s">
        <v>46</v>
      </c>
      <c r="C263" s="32" t="s">
        <v>8</v>
      </c>
      <c r="D263" s="32" t="s">
        <v>5</v>
      </c>
      <c r="E263" s="108" t="s">
        <v>167</v>
      </c>
      <c r="F263" s="33" t="s">
        <v>55</v>
      </c>
      <c r="G263" s="11">
        <f t="shared" si="31"/>
        <v>0</v>
      </c>
      <c r="H263" s="11">
        <f t="shared" si="31"/>
        <v>0</v>
      </c>
      <c r="I263" s="11">
        <f t="shared" si="31"/>
        <v>0</v>
      </c>
      <c r="J263" s="11"/>
      <c r="K263" s="11"/>
    </row>
    <row r="264" spans="1:11" ht="22.5" hidden="1" customHeight="1" x14ac:dyDescent="0.2">
      <c r="A264" s="3" t="s">
        <v>56</v>
      </c>
      <c r="B264" s="31" t="s">
        <v>46</v>
      </c>
      <c r="C264" s="32" t="s">
        <v>8</v>
      </c>
      <c r="D264" s="32" t="s">
        <v>5</v>
      </c>
      <c r="E264" s="108" t="s">
        <v>167</v>
      </c>
      <c r="F264" s="33" t="s">
        <v>57</v>
      </c>
      <c r="G264" s="11"/>
      <c r="H264" s="11"/>
      <c r="I264" s="151"/>
      <c r="J264" s="11"/>
      <c r="K264" s="11"/>
    </row>
    <row r="265" spans="1:11" s="126" customFormat="1" ht="12.75" hidden="1" customHeight="1" x14ac:dyDescent="0.2">
      <c r="A265" s="3" t="s">
        <v>58</v>
      </c>
      <c r="B265" s="31" t="s">
        <v>46</v>
      </c>
      <c r="C265" s="32" t="s">
        <v>8</v>
      </c>
      <c r="D265" s="32" t="s">
        <v>5</v>
      </c>
      <c r="E265" s="75" t="s">
        <v>37</v>
      </c>
      <c r="F265" s="33" t="s">
        <v>59</v>
      </c>
      <c r="G265" s="11">
        <f>G266</f>
        <v>0</v>
      </c>
      <c r="H265" s="11">
        <f>H266</f>
        <v>0</v>
      </c>
      <c r="I265" s="11">
        <f>I266</f>
        <v>0</v>
      </c>
      <c r="J265" s="11"/>
      <c r="K265" s="11"/>
    </row>
    <row r="266" spans="1:11" s="126" customFormat="1" ht="37.5" hidden="1" customHeight="1" x14ac:dyDescent="0.2">
      <c r="A266" s="3" t="s">
        <v>98</v>
      </c>
      <c r="B266" s="31" t="s">
        <v>46</v>
      </c>
      <c r="C266" s="32" t="s">
        <v>8</v>
      </c>
      <c r="D266" s="32" t="s">
        <v>5</v>
      </c>
      <c r="E266" s="75" t="s">
        <v>37</v>
      </c>
      <c r="F266" s="33" t="s">
        <v>97</v>
      </c>
      <c r="G266" s="11"/>
      <c r="H266" s="11"/>
      <c r="I266" s="11"/>
      <c r="J266" s="11"/>
      <c r="K266" s="11"/>
    </row>
    <row r="267" spans="1:11" ht="12.75" hidden="1" customHeight="1" x14ac:dyDescent="0.2">
      <c r="A267" s="3" t="s">
        <v>130</v>
      </c>
      <c r="B267" s="174" t="s">
        <v>46</v>
      </c>
      <c r="C267" s="175" t="s">
        <v>8</v>
      </c>
      <c r="D267" s="175" t="s">
        <v>5</v>
      </c>
      <c r="E267" s="176"/>
      <c r="F267" s="177"/>
      <c r="G267" s="171"/>
      <c r="H267" s="171">
        <f>H268</f>
        <v>0</v>
      </c>
      <c r="I267" s="171">
        <f>I268</f>
        <v>0</v>
      </c>
      <c r="J267" s="171"/>
      <c r="K267" s="171"/>
    </row>
    <row r="268" spans="1:11" ht="33.75" hidden="1" customHeight="1" x14ac:dyDescent="0.2">
      <c r="A268" s="3" t="s">
        <v>131</v>
      </c>
      <c r="B268" s="31" t="s">
        <v>46</v>
      </c>
      <c r="C268" s="32" t="s">
        <v>8</v>
      </c>
      <c r="D268" s="32" t="s">
        <v>5</v>
      </c>
      <c r="E268" s="75"/>
      <c r="F268" s="33"/>
      <c r="G268" s="12"/>
      <c r="H268" s="11">
        <f>H269+H272</f>
        <v>0</v>
      </c>
      <c r="I268" s="11">
        <f>I269+I272</f>
        <v>0</v>
      </c>
      <c r="J268" s="11"/>
      <c r="K268" s="11"/>
    </row>
    <row r="269" spans="1:11" ht="22.5" hidden="1" customHeight="1" x14ac:dyDescent="0.2">
      <c r="A269" s="3" t="s">
        <v>52</v>
      </c>
      <c r="B269" s="31" t="s">
        <v>46</v>
      </c>
      <c r="C269" s="32" t="s">
        <v>8</v>
      </c>
      <c r="D269" s="32" t="s">
        <v>5</v>
      </c>
      <c r="E269" s="75"/>
      <c r="F269" s="33" t="s">
        <v>53</v>
      </c>
      <c r="G269" s="12"/>
      <c r="H269" s="11">
        <f>H270</f>
        <v>0</v>
      </c>
      <c r="I269" s="11">
        <f>I270</f>
        <v>0</v>
      </c>
      <c r="J269" s="11"/>
      <c r="K269" s="11"/>
    </row>
    <row r="270" spans="1:11" ht="22.5" hidden="1" customHeight="1" x14ac:dyDescent="0.2">
      <c r="A270" s="3" t="s">
        <v>54</v>
      </c>
      <c r="B270" s="31" t="s">
        <v>46</v>
      </c>
      <c r="C270" s="32" t="s">
        <v>8</v>
      </c>
      <c r="D270" s="32" t="s">
        <v>5</v>
      </c>
      <c r="E270" s="75"/>
      <c r="F270" s="33" t="s">
        <v>55</v>
      </c>
      <c r="G270" s="12"/>
      <c r="H270" s="11">
        <f>H271</f>
        <v>0</v>
      </c>
      <c r="I270" s="11">
        <f>I271</f>
        <v>0</v>
      </c>
      <c r="J270" s="11"/>
      <c r="K270" s="11"/>
    </row>
    <row r="271" spans="1:11" ht="22.5" hidden="1" customHeight="1" x14ac:dyDescent="0.2">
      <c r="A271" s="3" t="s">
        <v>67</v>
      </c>
      <c r="B271" s="31" t="s">
        <v>46</v>
      </c>
      <c r="C271" s="32" t="s">
        <v>8</v>
      </c>
      <c r="D271" s="32" t="s">
        <v>5</v>
      </c>
      <c r="E271" s="75"/>
      <c r="F271" s="33" t="s">
        <v>57</v>
      </c>
      <c r="G271" s="12"/>
      <c r="H271" s="12"/>
      <c r="I271" s="12"/>
      <c r="J271" s="11"/>
      <c r="K271" s="11"/>
    </row>
    <row r="272" spans="1:11" s="126" customFormat="1" ht="12.75" hidden="1" customHeight="1" x14ac:dyDescent="0.2">
      <c r="A272" s="3" t="s">
        <v>58</v>
      </c>
      <c r="B272" s="31" t="s">
        <v>46</v>
      </c>
      <c r="C272" s="32" t="s">
        <v>8</v>
      </c>
      <c r="D272" s="32" t="s">
        <v>5</v>
      </c>
      <c r="E272" s="75"/>
      <c r="F272" s="33" t="s">
        <v>59</v>
      </c>
      <c r="G272" s="11"/>
      <c r="H272" s="11">
        <f>H273</f>
        <v>0</v>
      </c>
      <c r="I272" s="11">
        <f>I273</f>
        <v>0</v>
      </c>
      <c r="J272" s="11"/>
      <c r="K272" s="11"/>
    </row>
    <row r="273" spans="1:14" s="126" customFormat="1" ht="33.75" hidden="1" customHeight="1" x14ac:dyDescent="0.2">
      <c r="A273" s="3" t="s">
        <v>98</v>
      </c>
      <c r="B273" s="31" t="s">
        <v>46</v>
      </c>
      <c r="C273" s="32" t="s">
        <v>8</v>
      </c>
      <c r="D273" s="32" t="s">
        <v>5</v>
      </c>
      <c r="E273" s="75"/>
      <c r="F273" s="33" t="s">
        <v>97</v>
      </c>
      <c r="G273" s="11"/>
      <c r="H273" s="11"/>
      <c r="I273" s="11"/>
      <c r="J273" s="11"/>
      <c r="K273" s="11"/>
    </row>
    <row r="274" spans="1:14" s="126" customFormat="1" ht="13.5" hidden="1" customHeight="1" x14ac:dyDescent="0.2">
      <c r="A274" s="3" t="s">
        <v>49</v>
      </c>
      <c r="B274" s="174" t="s">
        <v>46</v>
      </c>
      <c r="C274" s="175" t="s">
        <v>8</v>
      </c>
      <c r="D274" s="175" t="s">
        <v>5</v>
      </c>
      <c r="E274" s="176"/>
      <c r="F274" s="177"/>
      <c r="G274" s="171" t="e">
        <f>G275</f>
        <v>#REF!</v>
      </c>
      <c r="H274" s="171" t="e">
        <f>H275</f>
        <v>#REF!</v>
      </c>
      <c r="I274" s="171">
        <v>0</v>
      </c>
      <c r="J274" s="171"/>
      <c r="K274" s="171"/>
    </row>
    <row r="275" spans="1:14" s="126" customFormat="1" ht="12.75" hidden="1" customHeight="1" x14ac:dyDescent="0.2">
      <c r="A275" s="3" t="s">
        <v>115</v>
      </c>
      <c r="B275" s="174" t="s">
        <v>46</v>
      </c>
      <c r="C275" s="175" t="s">
        <v>8</v>
      </c>
      <c r="D275" s="175" t="s">
        <v>5</v>
      </c>
      <c r="E275" s="176"/>
      <c r="F275" s="177"/>
      <c r="G275" s="171" t="e">
        <f>G280+G276</f>
        <v>#REF!</v>
      </c>
      <c r="H275" s="171" t="e">
        <f>H280+H276</f>
        <v>#REF!</v>
      </c>
      <c r="I275" s="171">
        <v>0</v>
      </c>
      <c r="J275" s="171"/>
      <c r="K275" s="171"/>
    </row>
    <row r="276" spans="1:14" s="126" customFormat="1" ht="22.5" hidden="1" customHeight="1" x14ac:dyDescent="0.2">
      <c r="A276" s="3" t="s">
        <v>52</v>
      </c>
      <c r="B276" s="31" t="s">
        <v>46</v>
      </c>
      <c r="C276" s="32" t="s">
        <v>8</v>
      </c>
      <c r="D276" s="32" t="s">
        <v>5</v>
      </c>
      <c r="E276" s="75"/>
      <c r="F276" s="33" t="s">
        <v>53</v>
      </c>
      <c r="G276" s="11">
        <f>G277</f>
        <v>0</v>
      </c>
      <c r="H276" s="11">
        <f>H277</f>
        <v>0</v>
      </c>
      <c r="I276" s="11">
        <f>I277</f>
        <v>0</v>
      </c>
      <c r="J276" s="11"/>
      <c r="K276" s="11"/>
    </row>
    <row r="277" spans="1:14" s="126" customFormat="1" ht="22.5" hidden="1" customHeight="1" x14ac:dyDescent="0.2">
      <c r="A277" s="3" t="s">
        <v>54</v>
      </c>
      <c r="B277" s="31" t="s">
        <v>46</v>
      </c>
      <c r="C277" s="32" t="s">
        <v>8</v>
      </c>
      <c r="D277" s="32" t="s">
        <v>5</v>
      </c>
      <c r="E277" s="75"/>
      <c r="F277" s="33" t="s">
        <v>55</v>
      </c>
      <c r="G277" s="11">
        <f>G279+G278</f>
        <v>0</v>
      </c>
      <c r="H277" s="11">
        <f>H279+H278</f>
        <v>0</v>
      </c>
      <c r="I277" s="11">
        <f>I279+I278</f>
        <v>0</v>
      </c>
      <c r="J277" s="11"/>
      <c r="K277" s="11"/>
    </row>
    <row r="278" spans="1:14" s="126" customFormat="1" ht="25.5" hidden="1" customHeight="1" x14ac:dyDescent="0.2">
      <c r="A278" s="3" t="s">
        <v>79</v>
      </c>
      <c r="B278" s="31" t="s">
        <v>46</v>
      </c>
      <c r="C278" s="32" t="s">
        <v>8</v>
      </c>
      <c r="D278" s="32" t="s">
        <v>5</v>
      </c>
      <c r="E278" s="75"/>
      <c r="F278" s="33" t="s">
        <v>78</v>
      </c>
      <c r="G278" s="11"/>
      <c r="H278" s="11"/>
      <c r="I278" s="11"/>
      <c r="J278" s="11"/>
      <c r="K278" s="11"/>
    </row>
    <row r="279" spans="1:14" s="126" customFormat="1" ht="22.5" hidden="1" customHeight="1" x14ac:dyDescent="0.2">
      <c r="A279" s="3" t="s">
        <v>67</v>
      </c>
      <c r="B279" s="31" t="s">
        <v>46</v>
      </c>
      <c r="C279" s="32" t="s">
        <v>8</v>
      </c>
      <c r="D279" s="32" t="s">
        <v>5</v>
      </c>
      <c r="E279" s="75"/>
      <c r="F279" s="33" t="s">
        <v>57</v>
      </c>
      <c r="G279" s="11"/>
      <c r="H279" s="11"/>
      <c r="I279" s="11"/>
      <c r="J279" s="11"/>
      <c r="K279" s="11"/>
    </row>
    <row r="280" spans="1:14" s="126" customFormat="1" ht="12.75" hidden="1" customHeight="1" x14ac:dyDescent="0.2">
      <c r="A280" s="3" t="s">
        <v>58</v>
      </c>
      <c r="B280" s="31" t="s">
        <v>46</v>
      </c>
      <c r="C280" s="32" t="s">
        <v>8</v>
      </c>
      <c r="D280" s="32" t="s">
        <v>5</v>
      </c>
      <c r="E280" s="75"/>
      <c r="F280" s="33" t="s">
        <v>59</v>
      </c>
      <c r="G280" s="11" t="e">
        <f>G282</f>
        <v>#REF!</v>
      </c>
      <c r="H280" s="11" t="e">
        <f>H282</f>
        <v>#REF!</v>
      </c>
      <c r="I280" s="11">
        <v>0</v>
      </c>
      <c r="J280" s="11"/>
      <c r="K280" s="11"/>
    </row>
    <row r="281" spans="1:14" s="126" customFormat="1" ht="34.5" hidden="1" customHeight="1" x14ac:dyDescent="0.2">
      <c r="A281" s="3" t="s">
        <v>195</v>
      </c>
      <c r="B281" s="62" t="s">
        <v>46</v>
      </c>
      <c r="C281" s="63" t="s">
        <v>8</v>
      </c>
      <c r="D281" s="62" t="s">
        <v>5</v>
      </c>
      <c r="E281" s="123" t="s">
        <v>151</v>
      </c>
      <c r="F281" s="155"/>
      <c r="G281" s="156"/>
      <c r="H281" s="156"/>
      <c r="I281" s="156">
        <f>I282</f>
        <v>0</v>
      </c>
      <c r="J281" s="156"/>
      <c r="K281" s="156"/>
    </row>
    <row r="282" spans="1:14" ht="45" hidden="1" x14ac:dyDescent="0.2">
      <c r="A282" s="118" t="s">
        <v>196</v>
      </c>
      <c r="B282" s="31" t="s">
        <v>46</v>
      </c>
      <c r="C282" s="32" t="s">
        <v>8</v>
      </c>
      <c r="D282" s="32" t="s">
        <v>5</v>
      </c>
      <c r="E282" s="75" t="s">
        <v>163</v>
      </c>
      <c r="F282" s="33"/>
      <c r="G282" s="11" t="e">
        <f>#REF!</f>
        <v>#REF!</v>
      </c>
      <c r="H282" s="11" t="e">
        <f>#REF!</f>
        <v>#REF!</v>
      </c>
      <c r="I282" s="11">
        <f>I283</f>
        <v>0</v>
      </c>
      <c r="J282" s="11"/>
      <c r="K282" s="11"/>
    </row>
    <row r="283" spans="1:14" hidden="1" x14ac:dyDescent="0.2">
      <c r="A283" s="102" t="s">
        <v>58</v>
      </c>
      <c r="B283" s="31" t="s">
        <v>46</v>
      </c>
      <c r="C283" s="32" t="s">
        <v>8</v>
      </c>
      <c r="D283" s="32" t="s">
        <v>5</v>
      </c>
      <c r="E283" s="75" t="s">
        <v>163</v>
      </c>
      <c r="F283" s="33" t="s">
        <v>59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</row>
    <row r="284" spans="1:14" ht="33.75" hidden="1" x14ac:dyDescent="0.2">
      <c r="A284" s="102" t="s">
        <v>155</v>
      </c>
      <c r="B284" s="31" t="s">
        <v>46</v>
      </c>
      <c r="C284" s="32" t="s">
        <v>8</v>
      </c>
      <c r="D284" s="32" t="s">
        <v>5</v>
      </c>
      <c r="E284" s="75" t="s">
        <v>163</v>
      </c>
      <c r="F284" s="33" t="s">
        <v>97</v>
      </c>
      <c r="G284" s="11"/>
      <c r="H284" s="11"/>
      <c r="I284" s="11">
        <v>0</v>
      </c>
      <c r="J284" s="11"/>
      <c r="K284" s="11"/>
    </row>
    <row r="285" spans="1:14" s="126" customFormat="1" ht="15" hidden="1" customHeight="1" x14ac:dyDescent="0.2">
      <c r="A285" s="3" t="s">
        <v>58</v>
      </c>
      <c r="B285" s="31" t="s">
        <v>46</v>
      </c>
      <c r="C285" s="32" t="s">
        <v>8</v>
      </c>
      <c r="D285" s="32" t="s">
        <v>5</v>
      </c>
      <c r="E285" s="75"/>
      <c r="F285" s="33" t="s">
        <v>59</v>
      </c>
      <c r="G285" s="11">
        <f>G286</f>
        <v>0</v>
      </c>
      <c r="H285" s="11">
        <f>H286</f>
        <v>0</v>
      </c>
      <c r="I285" s="11">
        <f>I286</f>
        <v>0</v>
      </c>
      <c r="J285" s="11"/>
      <c r="K285" s="11"/>
    </row>
    <row r="286" spans="1:14" s="126" customFormat="1" ht="22.5" hidden="1" customHeight="1" x14ac:dyDescent="0.2">
      <c r="A286" s="102" t="s">
        <v>155</v>
      </c>
      <c r="B286" s="31" t="s">
        <v>46</v>
      </c>
      <c r="C286" s="32" t="s">
        <v>8</v>
      </c>
      <c r="D286" s="32" t="s">
        <v>5</v>
      </c>
      <c r="E286" s="75"/>
      <c r="F286" s="33" t="s">
        <v>97</v>
      </c>
      <c r="G286" s="11"/>
      <c r="H286" s="11"/>
      <c r="I286" s="11"/>
      <c r="J286" s="11"/>
      <c r="K286" s="11"/>
    </row>
    <row r="287" spans="1:14" s="25" customFormat="1" ht="27.95" customHeight="1" x14ac:dyDescent="0.2">
      <c r="A287" s="192" t="s">
        <v>373</v>
      </c>
      <c r="B287" s="152" t="s">
        <v>46</v>
      </c>
      <c r="C287" s="153" t="s">
        <v>8</v>
      </c>
      <c r="D287" s="153" t="s">
        <v>5</v>
      </c>
      <c r="E287" s="158" t="s">
        <v>258</v>
      </c>
      <c r="F287" s="155"/>
      <c r="G287" s="156"/>
      <c r="H287" s="156"/>
      <c r="I287" s="156">
        <f>I288</f>
        <v>274000</v>
      </c>
      <c r="J287" s="156"/>
      <c r="K287" s="156"/>
      <c r="N287" s="180"/>
    </row>
    <row r="288" spans="1:14" s="25" customFormat="1" ht="24.75" customHeight="1" x14ac:dyDescent="0.2">
      <c r="A288" s="3" t="s">
        <v>260</v>
      </c>
      <c r="B288" s="31" t="s">
        <v>46</v>
      </c>
      <c r="C288" s="32" t="s">
        <v>8</v>
      </c>
      <c r="D288" s="32" t="s">
        <v>5</v>
      </c>
      <c r="E288" s="159" t="s">
        <v>257</v>
      </c>
      <c r="F288" s="33"/>
      <c r="G288" s="11"/>
      <c r="H288" s="11"/>
      <c r="I288" s="11">
        <f>I289</f>
        <v>274000</v>
      </c>
      <c r="J288" s="11"/>
      <c r="K288" s="11"/>
      <c r="N288" s="180"/>
    </row>
    <row r="289" spans="1:14" s="25" customFormat="1" x14ac:dyDescent="0.2">
      <c r="A289" s="3" t="s">
        <v>224</v>
      </c>
      <c r="B289" s="31" t="s">
        <v>46</v>
      </c>
      <c r="C289" s="32" t="s">
        <v>8</v>
      </c>
      <c r="D289" s="32" t="s">
        <v>5</v>
      </c>
      <c r="E289" s="159" t="s">
        <v>259</v>
      </c>
      <c r="F289" s="33"/>
      <c r="G289" s="11"/>
      <c r="H289" s="11"/>
      <c r="I289" s="11">
        <f>I290+I309</f>
        <v>274000</v>
      </c>
      <c r="J289" s="11"/>
      <c r="K289" s="11"/>
    </row>
    <row r="290" spans="1:14" s="25" customFormat="1" ht="23.25" customHeight="1" x14ac:dyDescent="0.2">
      <c r="A290" s="96" t="s">
        <v>293</v>
      </c>
      <c r="B290" s="31" t="s">
        <v>46</v>
      </c>
      <c r="C290" s="32" t="s">
        <v>8</v>
      </c>
      <c r="D290" s="32" t="s">
        <v>5</v>
      </c>
      <c r="E290" s="159" t="s">
        <v>259</v>
      </c>
      <c r="F290" s="33" t="s">
        <v>53</v>
      </c>
      <c r="G290" s="11">
        <f>G291</f>
        <v>0</v>
      </c>
      <c r="H290" s="11">
        <f>H291</f>
        <v>0</v>
      </c>
      <c r="I290" s="11">
        <f>I291</f>
        <v>274000</v>
      </c>
      <c r="J290" s="11"/>
      <c r="K290" s="11"/>
    </row>
    <row r="291" spans="1:14" s="25" customFormat="1" ht="22.5" customHeight="1" x14ac:dyDescent="0.2">
      <c r="A291" s="96" t="s">
        <v>294</v>
      </c>
      <c r="B291" s="31" t="s">
        <v>46</v>
      </c>
      <c r="C291" s="32" t="s">
        <v>8</v>
      </c>
      <c r="D291" s="32" t="s">
        <v>5</v>
      </c>
      <c r="E291" s="159" t="s">
        <v>259</v>
      </c>
      <c r="F291" s="33" t="s">
        <v>55</v>
      </c>
      <c r="G291" s="11">
        <f>G292</f>
        <v>0</v>
      </c>
      <c r="H291" s="11">
        <f>H292</f>
        <v>0</v>
      </c>
      <c r="I291" s="151">
        <v>274000</v>
      </c>
      <c r="J291" s="11"/>
      <c r="K291" s="11"/>
    </row>
    <row r="292" spans="1:14" s="25" customFormat="1" ht="14.25" hidden="1" customHeight="1" x14ac:dyDescent="0.2">
      <c r="A292" s="234" t="s">
        <v>331</v>
      </c>
      <c r="B292" s="152" t="s">
        <v>46</v>
      </c>
      <c r="C292" s="153" t="s">
        <v>8</v>
      </c>
      <c r="D292" s="153" t="s">
        <v>5</v>
      </c>
      <c r="E292" s="158" t="s">
        <v>332</v>
      </c>
      <c r="F292" s="155"/>
      <c r="G292" s="156"/>
      <c r="H292" s="156"/>
      <c r="I292" s="156">
        <f>I293</f>
        <v>0</v>
      </c>
      <c r="J292" s="156"/>
      <c r="K292" s="156"/>
      <c r="N292" s="180"/>
    </row>
    <row r="293" spans="1:14" s="25" customFormat="1" ht="24.75" hidden="1" customHeight="1" x14ac:dyDescent="0.2">
      <c r="A293" s="235" t="s">
        <v>334</v>
      </c>
      <c r="B293" s="31" t="s">
        <v>46</v>
      </c>
      <c r="C293" s="32" t="s">
        <v>8</v>
      </c>
      <c r="D293" s="32" t="s">
        <v>5</v>
      </c>
      <c r="E293" s="159" t="s">
        <v>333</v>
      </c>
      <c r="F293" s="33"/>
      <c r="G293" s="11"/>
      <c r="H293" s="11"/>
      <c r="I293" s="11">
        <f>I294</f>
        <v>0</v>
      </c>
      <c r="J293" s="11"/>
      <c r="K293" s="11"/>
      <c r="N293" s="180"/>
    </row>
    <row r="294" spans="1:14" s="25" customFormat="1" hidden="1" x14ac:dyDescent="0.2">
      <c r="A294" s="3" t="s">
        <v>224</v>
      </c>
      <c r="B294" s="31" t="s">
        <v>46</v>
      </c>
      <c r="C294" s="32" t="s">
        <v>8</v>
      </c>
      <c r="D294" s="32" t="s">
        <v>5</v>
      </c>
      <c r="E294" s="159" t="s">
        <v>339</v>
      </c>
      <c r="F294" s="33"/>
      <c r="G294" s="11"/>
      <c r="H294" s="11"/>
      <c r="I294" s="11">
        <f>I295+I314</f>
        <v>0</v>
      </c>
      <c r="J294" s="11"/>
      <c r="K294" s="11"/>
    </row>
    <row r="295" spans="1:14" s="25" customFormat="1" ht="14.25" hidden="1" customHeight="1" x14ac:dyDescent="0.2">
      <c r="A295" s="96" t="s">
        <v>58</v>
      </c>
      <c r="B295" s="31" t="s">
        <v>46</v>
      </c>
      <c r="C295" s="32" t="s">
        <v>8</v>
      </c>
      <c r="D295" s="32" t="s">
        <v>5</v>
      </c>
      <c r="E295" s="159" t="s">
        <v>339</v>
      </c>
      <c r="F295" s="48" t="s">
        <v>59</v>
      </c>
      <c r="G295" s="11">
        <f>G296</f>
        <v>0</v>
      </c>
      <c r="H295" s="11">
        <f>H296</f>
        <v>0</v>
      </c>
      <c r="I295" s="11">
        <f>I296</f>
        <v>0</v>
      </c>
      <c r="J295" s="11"/>
      <c r="K295" s="11"/>
    </row>
    <row r="296" spans="1:14" s="25" customFormat="1" ht="34.5" hidden="1" customHeight="1" x14ac:dyDescent="0.2">
      <c r="A296" s="96" t="s">
        <v>330</v>
      </c>
      <c r="B296" s="31" t="s">
        <v>46</v>
      </c>
      <c r="C296" s="32" t="s">
        <v>8</v>
      </c>
      <c r="D296" s="32" t="s">
        <v>5</v>
      </c>
      <c r="E296" s="159" t="s">
        <v>339</v>
      </c>
      <c r="F296" s="48" t="s">
        <v>97</v>
      </c>
      <c r="G296" s="11">
        <f>G297</f>
        <v>0</v>
      </c>
      <c r="H296" s="11">
        <f>H297</f>
        <v>0</v>
      </c>
      <c r="I296" s="151">
        <v>0</v>
      </c>
      <c r="J296" s="11"/>
      <c r="K296" s="11"/>
    </row>
    <row r="297" spans="1:14" s="25" customFormat="1" ht="22.5" hidden="1" customHeight="1" x14ac:dyDescent="0.2">
      <c r="A297" s="3" t="s">
        <v>56</v>
      </c>
      <c r="B297" s="31" t="s">
        <v>46</v>
      </c>
      <c r="C297" s="32" t="s">
        <v>8</v>
      </c>
      <c r="D297" s="32" t="s">
        <v>5</v>
      </c>
      <c r="E297" s="159" t="s">
        <v>198</v>
      </c>
      <c r="F297" s="33" t="s">
        <v>57</v>
      </c>
      <c r="G297" s="11"/>
      <c r="H297" s="11"/>
      <c r="I297" s="151">
        <f>400000+161464.83+5843.94+2300.5</f>
        <v>569609.2699999999</v>
      </c>
      <c r="J297" s="11"/>
      <c r="K297" s="11"/>
      <c r="L297" s="179"/>
    </row>
    <row r="298" spans="1:14" s="25" customFormat="1" ht="22.5" hidden="1" customHeight="1" x14ac:dyDescent="0.2">
      <c r="A298" s="3" t="s">
        <v>169</v>
      </c>
      <c r="B298" s="152" t="s">
        <v>46</v>
      </c>
      <c r="C298" s="153" t="s">
        <v>8</v>
      </c>
      <c r="D298" s="153" t="s">
        <v>5</v>
      </c>
      <c r="E298" s="154" t="s">
        <v>166</v>
      </c>
      <c r="F298" s="155"/>
      <c r="G298" s="156"/>
      <c r="H298" s="156"/>
      <c r="I298" s="156">
        <f>I299+I306+I310</f>
        <v>0</v>
      </c>
      <c r="J298" s="156"/>
      <c r="K298" s="156"/>
    </row>
    <row r="299" spans="1:14" s="25" customFormat="1" ht="33.75" hidden="1" customHeight="1" x14ac:dyDescent="0.2">
      <c r="A299" s="3" t="s">
        <v>170</v>
      </c>
      <c r="B299" s="31" t="s">
        <v>46</v>
      </c>
      <c r="C299" s="32" t="s">
        <v>8</v>
      </c>
      <c r="D299" s="32" t="s">
        <v>5</v>
      </c>
      <c r="E299" s="159" t="s">
        <v>168</v>
      </c>
      <c r="F299" s="33"/>
      <c r="G299" s="11"/>
      <c r="H299" s="11"/>
      <c r="I299" s="11">
        <f>I300</f>
        <v>0</v>
      </c>
      <c r="J299" s="11"/>
      <c r="K299" s="11"/>
    </row>
    <row r="300" spans="1:14" s="25" customFormat="1" ht="12.75" hidden="1" customHeight="1" x14ac:dyDescent="0.2">
      <c r="A300" s="96" t="s">
        <v>179</v>
      </c>
      <c r="B300" s="31" t="s">
        <v>46</v>
      </c>
      <c r="C300" s="32" t="s">
        <v>8</v>
      </c>
      <c r="D300" s="32" t="s">
        <v>5</v>
      </c>
      <c r="E300" s="159" t="s">
        <v>168</v>
      </c>
      <c r="F300" s="48" t="s">
        <v>172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</row>
    <row r="301" spans="1:14" s="25" customFormat="1" ht="22.5" hidden="1" customHeight="1" x14ac:dyDescent="0.2">
      <c r="A301" s="96" t="s">
        <v>171</v>
      </c>
      <c r="B301" s="31" t="s">
        <v>46</v>
      </c>
      <c r="C301" s="32" t="s">
        <v>8</v>
      </c>
      <c r="D301" s="32" t="s">
        <v>5</v>
      </c>
      <c r="E301" s="159" t="s">
        <v>168</v>
      </c>
      <c r="F301" s="48" t="s">
        <v>176</v>
      </c>
      <c r="G301" s="11">
        <f>G302</f>
        <v>0</v>
      </c>
      <c r="H301" s="11">
        <f>H302</f>
        <v>0</v>
      </c>
      <c r="I301" s="11">
        <f>I302</f>
        <v>0</v>
      </c>
      <c r="J301" s="11"/>
      <c r="K301" s="11"/>
    </row>
    <row r="302" spans="1:14" s="25" customFormat="1" ht="22.5" hidden="1" customHeight="1" x14ac:dyDescent="0.2">
      <c r="A302" s="96" t="s">
        <v>180</v>
      </c>
      <c r="B302" s="31" t="s">
        <v>46</v>
      </c>
      <c r="C302" s="32" t="s">
        <v>8</v>
      </c>
      <c r="D302" s="32" t="s">
        <v>5</v>
      </c>
      <c r="E302" s="159" t="s">
        <v>168</v>
      </c>
      <c r="F302" s="48" t="s">
        <v>177</v>
      </c>
      <c r="G302" s="11"/>
      <c r="H302" s="11"/>
      <c r="I302" s="151">
        <v>0</v>
      </c>
      <c r="J302" s="11"/>
      <c r="K302" s="11"/>
    </row>
    <row r="303" spans="1:14" s="25" customFormat="1" ht="48" hidden="1" customHeight="1" x14ac:dyDescent="0.2">
      <c r="A303" s="3" t="s">
        <v>181</v>
      </c>
      <c r="B303" s="31" t="s">
        <v>46</v>
      </c>
      <c r="C303" s="32" t="s">
        <v>8</v>
      </c>
      <c r="D303" s="32" t="s">
        <v>5</v>
      </c>
      <c r="E303" s="159" t="s">
        <v>175</v>
      </c>
      <c r="F303" s="33"/>
      <c r="G303" s="11"/>
      <c r="H303" s="11"/>
      <c r="I303" s="11">
        <f>I304</f>
        <v>0</v>
      </c>
      <c r="J303" s="11"/>
      <c r="K303" s="11"/>
    </row>
    <row r="304" spans="1:14" s="25" customFormat="1" ht="22.5" hidden="1" customHeight="1" x14ac:dyDescent="0.2">
      <c r="A304" s="96" t="s">
        <v>179</v>
      </c>
      <c r="B304" s="31" t="s">
        <v>46</v>
      </c>
      <c r="C304" s="32" t="s">
        <v>8</v>
      </c>
      <c r="D304" s="32" t="s">
        <v>5</v>
      </c>
      <c r="E304" s="159" t="s">
        <v>175</v>
      </c>
      <c r="F304" s="48" t="s">
        <v>172</v>
      </c>
      <c r="G304" s="11">
        <f>G305</f>
        <v>0</v>
      </c>
      <c r="H304" s="11">
        <f>H305</f>
        <v>0</v>
      </c>
      <c r="I304" s="11">
        <f>I305</f>
        <v>0</v>
      </c>
      <c r="J304" s="11"/>
      <c r="K304" s="11"/>
    </row>
    <row r="305" spans="1:11" s="25" customFormat="1" ht="22.5" hidden="1" customHeight="1" x14ac:dyDescent="0.2">
      <c r="A305" s="96" t="s">
        <v>171</v>
      </c>
      <c r="B305" s="31" t="s">
        <v>46</v>
      </c>
      <c r="C305" s="32" t="s">
        <v>8</v>
      </c>
      <c r="D305" s="32" t="s">
        <v>5</v>
      </c>
      <c r="E305" s="159" t="s">
        <v>175</v>
      </c>
      <c r="F305" s="48" t="s">
        <v>176</v>
      </c>
      <c r="G305" s="11">
        <f>G306</f>
        <v>0</v>
      </c>
      <c r="H305" s="11">
        <f>H306</f>
        <v>0</v>
      </c>
      <c r="I305" s="11">
        <f>I306</f>
        <v>0</v>
      </c>
      <c r="J305" s="11"/>
      <c r="K305" s="11"/>
    </row>
    <row r="306" spans="1:11" s="25" customFormat="1" ht="22.5" hidden="1" customHeight="1" x14ac:dyDescent="0.2">
      <c r="A306" s="96" t="s">
        <v>180</v>
      </c>
      <c r="B306" s="31" t="s">
        <v>46</v>
      </c>
      <c r="C306" s="32" t="s">
        <v>8</v>
      </c>
      <c r="D306" s="32" t="s">
        <v>5</v>
      </c>
      <c r="E306" s="159" t="s">
        <v>175</v>
      </c>
      <c r="F306" s="48" t="s">
        <v>177</v>
      </c>
      <c r="G306" s="11"/>
      <c r="H306" s="11"/>
      <c r="I306" s="151">
        <v>0</v>
      </c>
      <c r="J306" s="11"/>
      <c r="K306" s="11"/>
    </row>
    <row r="307" spans="1:11" s="25" customFormat="1" ht="48.75" hidden="1" customHeight="1" x14ac:dyDescent="0.2">
      <c r="A307" s="3" t="s">
        <v>182</v>
      </c>
      <c r="B307" s="31" t="s">
        <v>46</v>
      </c>
      <c r="C307" s="32" t="s">
        <v>8</v>
      </c>
      <c r="D307" s="32" t="s">
        <v>5</v>
      </c>
      <c r="E307" s="159" t="s">
        <v>178</v>
      </c>
      <c r="F307" s="33"/>
      <c r="G307" s="11"/>
      <c r="H307" s="11"/>
      <c r="I307" s="11">
        <f>I308</f>
        <v>0</v>
      </c>
      <c r="J307" s="11"/>
      <c r="K307" s="11"/>
    </row>
    <row r="308" spans="1:11" s="25" customFormat="1" ht="22.5" hidden="1" customHeight="1" x14ac:dyDescent="0.2">
      <c r="A308" s="96" t="s">
        <v>179</v>
      </c>
      <c r="B308" s="31" t="s">
        <v>46</v>
      </c>
      <c r="C308" s="32" t="s">
        <v>8</v>
      </c>
      <c r="D308" s="32" t="s">
        <v>5</v>
      </c>
      <c r="E308" s="159" t="s">
        <v>178</v>
      </c>
      <c r="F308" s="48" t="s">
        <v>172</v>
      </c>
      <c r="G308" s="11">
        <f>G309</f>
        <v>0</v>
      </c>
      <c r="H308" s="11">
        <f>H309</f>
        <v>0</v>
      </c>
      <c r="I308" s="11">
        <f>I309</f>
        <v>0</v>
      </c>
      <c r="J308" s="11"/>
      <c r="K308" s="11"/>
    </row>
    <row r="309" spans="1:11" s="25" customFormat="1" ht="22.5" hidden="1" customHeight="1" x14ac:dyDescent="0.2">
      <c r="A309" s="96" t="s">
        <v>171</v>
      </c>
      <c r="B309" s="31" t="s">
        <v>46</v>
      </c>
      <c r="C309" s="32" t="s">
        <v>8</v>
      </c>
      <c r="D309" s="32" t="s">
        <v>5</v>
      </c>
      <c r="E309" s="159" t="s">
        <v>178</v>
      </c>
      <c r="F309" s="48" t="s">
        <v>176</v>
      </c>
      <c r="G309" s="11">
        <f>G310</f>
        <v>0</v>
      </c>
      <c r="H309" s="11">
        <f>H310</f>
        <v>0</v>
      </c>
      <c r="I309" s="11">
        <f>I310</f>
        <v>0</v>
      </c>
      <c r="J309" s="11"/>
      <c r="K309" s="11"/>
    </row>
    <row r="310" spans="1:11" s="25" customFormat="1" ht="23.25" hidden="1" customHeight="1" x14ac:dyDescent="0.2">
      <c r="A310" s="96" t="s">
        <v>180</v>
      </c>
      <c r="B310" s="31" t="s">
        <v>46</v>
      </c>
      <c r="C310" s="32" t="s">
        <v>8</v>
      </c>
      <c r="D310" s="32" t="s">
        <v>5</v>
      </c>
      <c r="E310" s="159" t="s">
        <v>178</v>
      </c>
      <c r="F310" s="48" t="s">
        <v>177</v>
      </c>
      <c r="G310" s="11"/>
      <c r="H310" s="11"/>
      <c r="I310" s="151">
        <v>0</v>
      </c>
      <c r="J310" s="11"/>
      <c r="K310" s="11"/>
    </row>
    <row r="311" spans="1:11" ht="12.75" hidden="1" customHeight="1" x14ac:dyDescent="0.2">
      <c r="A311" s="3" t="s">
        <v>146</v>
      </c>
      <c r="B311" s="116" t="s">
        <v>46</v>
      </c>
      <c r="C311" s="116" t="s">
        <v>8</v>
      </c>
      <c r="D311" s="117" t="s">
        <v>5</v>
      </c>
      <c r="E311" s="160" t="s">
        <v>148</v>
      </c>
      <c r="F311" s="119"/>
      <c r="G311" s="120" t="e">
        <f>G312+#REF!</f>
        <v>#REF!</v>
      </c>
      <c r="H311" s="120" t="e">
        <f>H312+#REF!</f>
        <v>#REF!</v>
      </c>
      <c r="I311" s="120">
        <f>I312</f>
        <v>0</v>
      </c>
      <c r="J311" s="121"/>
      <c r="K311" s="121"/>
    </row>
    <row r="312" spans="1:11" ht="12.75" hidden="1" customHeight="1" x14ac:dyDescent="0.2">
      <c r="A312" s="3" t="s">
        <v>161</v>
      </c>
      <c r="B312" s="31" t="s">
        <v>46</v>
      </c>
      <c r="C312" s="31" t="s">
        <v>8</v>
      </c>
      <c r="D312" s="32" t="s">
        <v>5</v>
      </c>
      <c r="E312" s="84" t="s">
        <v>162</v>
      </c>
      <c r="F312" s="33"/>
      <c r="G312" s="15" t="e">
        <f>#REF!</f>
        <v>#REF!</v>
      </c>
      <c r="H312" s="15" t="e">
        <f>#REF!</f>
        <v>#REF!</v>
      </c>
      <c r="I312" s="15">
        <f>I313</f>
        <v>0</v>
      </c>
      <c r="J312" s="11"/>
      <c r="K312" s="11"/>
    </row>
    <row r="313" spans="1:11" ht="22.5" hidden="1" customHeight="1" x14ac:dyDescent="0.2">
      <c r="A313" s="3" t="s">
        <v>184</v>
      </c>
      <c r="B313" s="31" t="s">
        <v>46</v>
      </c>
      <c r="C313" s="31" t="s">
        <v>8</v>
      </c>
      <c r="D313" s="31" t="s">
        <v>5</v>
      </c>
      <c r="E313" s="84" t="s">
        <v>183</v>
      </c>
      <c r="F313" s="33"/>
      <c r="G313" s="15"/>
      <c r="H313" s="15"/>
      <c r="I313" s="11">
        <f>I314</f>
        <v>0</v>
      </c>
      <c r="J313" s="11"/>
      <c r="K313" s="11"/>
    </row>
    <row r="314" spans="1:11" ht="22.5" hidden="1" x14ac:dyDescent="0.2">
      <c r="A314" s="96" t="s">
        <v>295</v>
      </c>
      <c r="B314" s="31" t="s">
        <v>46</v>
      </c>
      <c r="C314" s="32" t="s">
        <v>8</v>
      </c>
      <c r="D314" s="31" t="s">
        <v>5</v>
      </c>
      <c r="E314" s="159" t="s">
        <v>259</v>
      </c>
      <c r="F314" s="48" t="s">
        <v>76</v>
      </c>
      <c r="G314" s="11">
        <f>G315</f>
        <v>0</v>
      </c>
      <c r="H314" s="11">
        <f>H315</f>
        <v>0</v>
      </c>
      <c r="I314" s="11">
        <f>I315</f>
        <v>0</v>
      </c>
      <c r="J314" s="11"/>
      <c r="K314" s="11"/>
    </row>
    <row r="315" spans="1:11" ht="25.5" hidden="1" customHeight="1" x14ac:dyDescent="0.2">
      <c r="A315" s="3" t="s">
        <v>323</v>
      </c>
      <c r="B315" s="31" t="s">
        <v>46</v>
      </c>
      <c r="C315" s="32" t="s">
        <v>8</v>
      </c>
      <c r="D315" s="31" t="s">
        <v>5</v>
      </c>
      <c r="E315" s="159" t="s">
        <v>259</v>
      </c>
      <c r="F315" s="48" t="s">
        <v>322</v>
      </c>
      <c r="G315" s="12"/>
      <c r="H315" s="12"/>
      <c r="I315" s="12">
        <v>0</v>
      </c>
      <c r="J315" s="11"/>
      <c r="K315" s="11"/>
    </row>
    <row r="316" spans="1:11" ht="12.75" hidden="1" customHeight="1" x14ac:dyDescent="0.2">
      <c r="A316" s="99" t="s">
        <v>106</v>
      </c>
      <c r="B316" s="58" t="s">
        <v>46</v>
      </c>
      <c r="C316" s="60" t="s">
        <v>8</v>
      </c>
      <c r="D316" s="60" t="s">
        <v>6</v>
      </c>
      <c r="E316" s="77"/>
      <c r="F316" s="49"/>
      <c r="G316" s="24">
        <f t="shared" ref="G316:I317" si="32">G317</f>
        <v>0</v>
      </c>
      <c r="H316" s="24">
        <f t="shared" si="32"/>
        <v>0</v>
      </c>
      <c r="I316" s="24">
        <f t="shared" si="32"/>
        <v>0</v>
      </c>
      <c r="J316" s="24"/>
      <c r="K316" s="24"/>
    </row>
    <row r="317" spans="1:11" ht="12.75" hidden="1" customHeight="1" x14ac:dyDescent="0.2">
      <c r="A317" s="104" t="s">
        <v>107</v>
      </c>
      <c r="B317" s="62" t="s">
        <v>46</v>
      </c>
      <c r="C317" s="63" t="s">
        <v>8</v>
      </c>
      <c r="D317" s="63" t="s">
        <v>6</v>
      </c>
      <c r="E317" s="87" t="s">
        <v>129</v>
      </c>
      <c r="F317" s="64"/>
      <c r="G317" s="17">
        <f t="shared" si="32"/>
        <v>0</v>
      </c>
      <c r="H317" s="17">
        <f t="shared" si="32"/>
        <v>0</v>
      </c>
      <c r="I317" s="17">
        <f t="shared" si="32"/>
        <v>0</v>
      </c>
      <c r="J317" s="17"/>
      <c r="K317" s="17"/>
    </row>
    <row r="318" spans="1:11" ht="12.75" hidden="1" customHeight="1" x14ac:dyDescent="0.2">
      <c r="A318" s="3" t="s">
        <v>108</v>
      </c>
      <c r="B318" s="31" t="s">
        <v>46</v>
      </c>
      <c r="C318" s="32" t="s">
        <v>8</v>
      </c>
      <c r="D318" s="32" t="s">
        <v>6</v>
      </c>
      <c r="E318" s="75" t="s">
        <v>128</v>
      </c>
      <c r="F318" s="33"/>
      <c r="G318" s="11">
        <f>G319+G322</f>
        <v>0</v>
      </c>
      <c r="H318" s="11">
        <f>H319+H322</f>
        <v>0</v>
      </c>
      <c r="I318" s="11">
        <f>I319+I322</f>
        <v>0</v>
      </c>
      <c r="J318" s="11"/>
      <c r="K318" s="11"/>
    </row>
    <row r="319" spans="1:11" ht="22.5" hidden="1" customHeight="1" x14ac:dyDescent="0.2">
      <c r="A319" s="3" t="s">
        <v>52</v>
      </c>
      <c r="B319" s="31" t="s">
        <v>46</v>
      </c>
      <c r="C319" s="32" t="s">
        <v>8</v>
      </c>
      <c r="D319" s="32" t="s">
        <v>6</v>
      </c>
      <c r="E319" s="75" t="s">
        <v>109</v>
      </c>
      <c r="F319" s="33" t="s">
        <v>53</v>
      </c>
      <c r="G319" s="11">
        <f t="shared" ref="G319:I320" si="33">G320</f>
        <v>0</v>
      </c>
      <c r="H319" s="11">
        <f t="shared" si="33"/>
        <v>0</v>
      </c>
      <c r="I319" s="11">
        <f t="shared" si="33"/>
        <v>0</v>
      </c>
      <c r="J319" s="11"/>
      <c r="K319" s="11"/>
    </row>
    <row r="320" spans="1:11" ht="22.5" hidden="1" customHeight="1" x14ac:dyDescent="0.2">
      <c r="A320" s="3" t="s">
        <v>54</v>
      </c>
      <c r="B320" s="31" t="s">
        <v>46</v>
      </c>
      <c r="C320" s="32" t="s">
        <v>8</v>
      </c>
      <c r="D320" s="32" t="s">
        <v>6</v>
      </c>
      <c r="E320" s="75" t="s">
        <v>109</v>
      </c>
      <c r="F320" s="33" t="s">
        <v>55</v>
      </c>
      <c r="G320" s="11">
        <f t="shared" si="33"/>
        <v>0</v>
      </c>
      <c r="H320" s="11">
        <f t="shared" si="33"/>
        <v>0</v>
      </c>
      <c r="I320" s="11">
        <f t="shared" si="33"/>
        <v>0</v>
      </c>
      <c r="J320" s="11"/>
      <c r="K320" s="11"/>
    </row>
    <row r="321" spans="1:11" ht="22.5" hidden="1" customHeight="1" x14ac:dyDescent="0.2">
      <c r="A321" s="3" t="s">
        <v>67</v>
      </c>
      <c r="B321" s="31" t="s">
        <v>46</v>
      </c>
      <c r="C321" s="32" t="s">
        <v>8</v>
      </c>
      <c r="D321" s="32" t="s">
        <v>6</v>
      </c>
      <c r="E321" s="75" t="s">
        <v>109</v>
      </c>
      <c r="F321" s="33" t="s">
        <v>57</v>
      </c>
      <c r="G321" s="12"/>
      <c r="H321" s="12"/>
      <c r="I321" s="12"/>
      <c r="J321" s="11"/>
      <c r="K321" s="11"/>
    </row>
    <row r="322" spans="1:11" ht="12.75" hidden="1" customHeight="1" x14ac:dyDescent="0.2">
      <c r="A322" s="3" t="s">
        <v>58</v>
      </c>
      <c r="B322" s="31" t="s">
        <v>46</v>
      </c>
      <c r="C322" s="32" t="s">
        <v>8</v>
      </c>
      <c r="D322" s="32" t="s">
        <v>6</v>
      </c>
      <c r="E322" s="75" t="s">
        <v>128</v>
      </c>
      <c r="F322" s="33" t="s">
        <v>59</v>
      </c>
      <c r="G322" s="11">
        <f>G323</f>
        <v>0</v>
      </c>
      <c r="H322" s="11">
        <f>H323</f>
        <v>0</v>
      </c>
      <c r="I322" s="11">
        <f>I323</f>
        <v>0</v>
      </c>
      <c r="J322" s="11"/>
      <c r="K322" s="11"/>
    </row>
    <row r="323" spans="1:11" ht="8.25" hidden="1" customHeight="1" x14ac:dyDescent="0.2">
      <c r="A323" s="3" t="s">
        <v>98</v>
      </c>
      <c r="B323" s="31" t="s">
        <v>46</v>
      </c>
      <c r="C323" s="32" t="s">
        <v>8</v>
      </c>
      <c r="D323" s="32" t="s">
        <v>6</v>
      </c>
      <c r="E323" s="75" t="s">
        <v>128</v>
      </c>
      <c r="F323" s="33" t="s">
        <v>97</v>
      </c>
      <c r="G323" s="12">
        <v>0</v>
      </c>
      <c r="H323" s="12">
        <f>I323-G323</f>
        <v>0</v>
      </c>
      <c r="I323" s="12">
        <v>0</v>
      </c>
      <c r="J323" s="11"/>
      <c r="K323" s="11"/>
    </row>
    <row r="324" spans="1:11" x14ac:dyDescent="0.2">
      <c r="A324" s="99" t="s">
        <v>20</v>
      </c>
      <c r="B324" s="58" t="s">
        <v>46</v>
      </c>
      <c r="C324" s="60" t="s">
        <v>8</v>
      </c>
      <c r="D324" s="60" t="s">
        <v>18</v>
      </c>
      <c r="E324" s="77"/>
      <c r="F324" s="49"/>
      <c r="G324" s="24" t="e">
        <f>G325+#REF!+G349</f>
        <v>#REF!</v>
      </c>
      <c r="H324" s="24" t="e">
        <f>H325+#REF!+H349</f>
        <v>#REF!</v>
      </c>
      <c r="I324" s="24">
        <f>I325+I331+I354+I374</f>
        <v>5420685.2800000003</v>
      </c>
      <c r="J324" s="24"/>
      <c r="K324" s="24"/>
    </row>
    <row r="325" spans="1:11" ht="25.5" customHeight="1" x14ac:dyDescent="0.2">
      <c r="A325" s="106" t="s">
        <v>368</v>
      </c>
      <c r="B325" s="62" t="s">
        <v>46</v>
      </c>
      <c r="C325" s="63" t="s">
        <v>8</v>
      </c>
      <c r="D325" s="63" t="s">
        <v>18</v>
      </c>
      <c r="E325" s="86" t="s">
        <v>227</v>
      </c>
      <c r="F325" s="65"/>
      <c r="G325" s="17">
        <f>G327+G337+G341+G345</f>
        <v>0</v>
      </c>
      <c r="H325" s="17">
        <f>H327+H337+H341+H345</f>
        <v>0</v>
      </c>
      <c r="I325" s="17">
        <f>I327</f>
        <v>500000</v>
      </c>
      <c r="J325" s="17"/>
      <c r="K325" s="17"/>
    </row>
    <row r="326" spans="1:11" ht="14.25" customHeight="1" x14ac:dyDescent="0.2">
      <c r="A326" s="3" t="s">
        <v>226</v>
      </c>
      <c r="B326" s="31" t="s">
        <v>46</v>
      </c>
      <c r="C326" s="32" t="s">
        <v>8</v>
      </c>
      <c r="D326" s="32" t="s">
        <v>18</v>
      </c>
      <c r="E326" s="159" t="s">
        <v>225</v>
      </c>
      <c r="F326" s="33"/>
      <c r="G326" s="11">
        <f t="shared" ref="G326:H329" si="34">G327</f>
        <v>0</v>
      </c>
      <c r="H326" s="11">
        <f t="shared" si="34"/>
        <v>0</v>
      </c>
      <c r="I326" s="11">
        <f>I327</f>
        <v>500000</v>
      </c>
      <c r="J326" s="11"/>
      <c r="K326" s="11"/>
    </row>
    <row r="327" spans="1:11" x14ac:dyDescent="0.2">
      <c r="A327" s="3" t="s">
        <v>228</v>
      </c>
      <c r="B327" s="31" t="s">
        <v>46</v>
      </c>
      <c r="C327" s="32" t="s">
        <v>8</v>
      </c>
      <c r="D327" s="32" t="s">
        <v>18</v>
      </c>
      <c r="E327" s="159" t="s">
        <v>229</v>
      </c>
      <c r="F327" s="33"/>
      <c r="G327" s="11">
        <f t="shared" si="34"/>
        <v>0</v>
      </c>
      <c r="H327" s="11">
        <f t="shared" si="34"/>
        <v>0</v>
      </c>
      <c r="I327" s="11">
        <f>I328</f>
        <v>500000</v>
      </c>
      <c r="J327" s="11"/>
      <c r="K327" s="11"/>
    </row>
    <row r="328" spans="1:11" ht="23.25" customHeight="1" x14ac:dyDescent="0.2">
      <c r="A328" s="96" t="s">
        <v>293</v>
      </c>
      <c r="B328" s="31" t="s">
        <v>46</v>
      </c>
      <c r="C328" s="32" t="s">
        <v>8</v>
      </c>
      <c r="D328" s="32" t="s">
        <v>18</v>
      </c>
      <c r="E328" s="159" t="s">
        <v>229</v>
      </c>
      <c r="F328" s="33" t="s">
        <v>53</v>
      </c>
      <c r="G328" s="11">
        <f t="shared" si="34"/>
        <v>0</v>
      </c>
      <c r="H328" s="11">
        <f t="shared" si="34"/>
        <v>0</v>
      </c>
      <c r="I328" s="11">
        <f>I329</f>
        <v>500000</v>
      </c>
      <c r="J328" s="11"/>
      <c r="K328" s="11"/>
    </row>
    <row r="329" spans="1:11" ht="22.5" x14ac:dyDescent="0.2">
      <c r="A329" s="96" t="s">
        <v>294</v>
      </c>
      <c r="B329" s="31" t="s">
        <v>46</v>
      </c>
      <c r="C329" s="32" t="s">
        <v>8</v>
      </c>
      <c r="D329" s="32" t="s">
        <v>18</v>
      </c>
      <c r="E329" s="159" t="s">
        <v>229</v>
      </c>
      <c r="F329" s="33" t="s">
        <v>55</v>
      </c>
      <c r="G329" s="11">
        <f t="shared" si="34"/>
        <v>0</v>
      </c>
      <c r="H329" s="11">
        <f t="shared" si="34"/>
        <v>0</v>
      </c>
      <c r="I329" s="12">
        <v>500000</v>
      </c>
      <c r="J329" s="11"/>
      <c r="K329" s="11"/>
    </row>
    <row r="330" spans="1:11" ht="22.5" hidden="1" x14ac:dyDescent="0.2">
      <c r="A330" s="3" t="s">
        <v>67</v>
      </c>
      <c r="B330" s="31" t="s">
        <v>46</v>
      </c>
      <c r="C330" s="32" t="s">
        <v>8</v>
      </c>
      <c r="D330" s="32" t="s">
        <v>18</v>
      </c>
      <c r="E330" s="159" t="s">
        <v>229</v>
      </c>
      <c r="F330" s="33" t="s">
        <v>57</v>
      </c>
      <c r="G330" s="12"/>
      <c r="H330" s="12"/>
      <c r="I330" s="12">
        <f>555000+6000</f>
        <v>561000</v>
      </c>
      <c r="J330" s="11"/>
      <c r="K330" s="11"/>
    </row>
    <row r="331" spans="1:11" ht="29.25" customHeight="1" x14ac:dyDescent="0.2">
      <c r="A331" s="192" t="s">
        <v>374</v>
      </c>
      <c r="B331" s="62" t="s">
        <v>46</v>
      </c>
      <c r="C331" s="62" t="s">
        <v>8</v>
      </c>
      <c r="D331" s="62" t="s">
        <v>18</v>
      </c>
      <c r="E331" s="86" t="s">
        <v>261</v>
      </c>
      <c r="F331" s="65"/>
      <c r="G331" s="170">
        <f>G333+G342+G346+G350</f>
        <v>0</v>
      </c>
      <c r="H331" s="170">
        <f>H333+H342+H346+H350</f>
        <v>0</v>
      </c>
      <c r="I331" s="171">
        <f>I333</f>
        <v>1435000</v>
      </c>
      <c r="J331" s="17"/>
      <c r="K331" s="17"/>
    </row>
    <row r="332" spans="1:11" ht="25.5" customHeight="1" x14ac:dyDescent="0.2">
      <c r="A332" s="3" t="s">
        <v>270</v>
      </c>
      <c r="B332" s="31" t="s">
        <v>46</v>
      </c>
      <c r="C332" s="31" t="s">
        <v>8</v>
      </c>
      <c r="D332" s="31" t="s">
        <v>18</v>
      </c>
      <c r="E332" s="84" t="s">
        <v>262</v>
      </c>
      <c r="F332" s="48"/>
      <c r="G332" s="170">
        <f t="shared" ref="G332:H335" si="35">G333</f>
        <v>0</v>
      </c>
      <c r="H332" s="170">
        <f t="shared" si="35"/>
        <v>0</v>
      </c>
      <c r="I332" s="11">
        <f>I333</f>
        <v>1435000</v>
      </c>
      <c r="J332" s="11"/>
      <c r="K332" s="11"/>
    </row>
    <row r="333" spans="1:11" x14ac:dyDescent="0.2">
      <c r="A333" s="3" t="s">
        <v>224</v>
      </c>
      <c r="B333" s="31" t="s">
        <v>46</v>
      </c>
      <c r="C333" s="31" t="s">
        <v>8</v>
      </c>
      <c r="D333" s="31" t="s">
        <v>18</v>
      </c>
      <c r="E333" s="84" t="s">
        <v>263</v>
      </c>
      <c r="F333" s="48"/>
      <c r="G333" s="170">
        <f t="shared" si="35"/>
        <v>0</v>
      </c>
      <c r="H333" s="170">
        <f t="shared" si="35"/>
        <v>0</v>
      </c>
      <c r="I333" s="11">
        <f>I334</f>
        <v>1435000</v>
      </c>
      <c r="J333" s="11"/>
      <c r="K333" s="11"/>
    </row>
    <row r="334" spans="1:11" ht="22.5" customHeight="1" x14ac:dyDescent="0.2">
      <c r="A334" s="96" t="s">
        <v>293</v>
      </c>
      <c r="B334" s="31" t="s">
        <v>46</v>
      </c>
      <c r="C334" s="31" t="s">
        <v>8</v>
      </c>
      <c r="D334" s="31" t="s">
        <v>18</v>
      </c>
      <c r="E334" s="84" t="s">
        <v>263</v>
      </c>
      <c r="F334" s="48" t="s">
        <v>53</v>
      </c>
      <c r="G334" s="170">
        <f t="shared" si="35"/>
        <v>0</v>
      </c>
      <c r="H334" s="170">
        <f t="shared" si="35"/>
        <v>0</v>
      </c>
      <c r="I334" s="11">
        <f>I335</f>
        <v>1435000</v>
      </c>
      <c r="J334" s="11"/>
      <c r="K334" s="11"/>
    </row>
    <row r="335" spans="1:11" ht="22.5" x14ac:dyDescent="0.2">
      <c r="A335" s="96" t="s">
        <v>294</v>
      </c>
      <c r="B335" s="31" t="s">
        <v>46</v>
      </c>
      <c r="C335" s="31" t="s">
        <v>8</v>
      </c>
      <c r="D335" s="31" t="s">
        <v>18</v>
      </c>
      <c r="E335" s="84" t="s">
        <v>263</v>
      </c>
      <c r="F335" s="48" t="s">
        <v>55</v>
      </c>
      <c r="G335" s="170">
        <f t="shared" si="35"/>
        <v>0</v>
      </c>
      <c r="H335" s="170">
        <f t="shared" si="35"/>
        <v>0</v>
      </c>
      <c r="I335" s="151">
        <f>1800000-365000</f>
        <v>1435000</v>
      </c>
      <c r="J335" s="11"/>
      <c r="K335" s="11"/>
    </row>
    <row r="336" spans="1:11" ht="22.5" hidden="1" x14ac:dyDescent="0.2">
      <c r="A336" s="3" t="s">
        <v>67</v>
      </c>
      <c r="B336" s="31" t="s">
        <v>46</v>
      </c>
      <c r="C336" s="31" t="s">
        <v>8</v>
      </c>
      <c r="D336" s="31" t="s">
        <v>18</v>
      </c>
      <c r="E336" s="84" t="s">
        <v>263</v>
      </c>
      <c r="F336" s="48" t="s">
        <v>57</v>
      </c>
      <c r="G336" s="170"/>
      <c r="H336" s="170"/>
      <c r="I336" s="151">
        <v>800000</v>
      </c>
      <c r="J336" s="11"/>
      <c r="K336" s="11"/>
    </row>
    <row r="337" spans="1:11" hidden="1" x14ac:dyDescent="0.2">
      <c r="A337" s="3" t="s">
        <v>39</v>
      </c>
      <c r="B337" s="54" t="s">
        <v>46</v>
      </c>
      <c r="C337" s="55" t="s">
        <v>8</v>
      </c>
      <c r="D337" s="55" t="s">
        <v>18</v>
      </c>
      <c r="E337" s="88"/>
      <c r="F337" s="56"/>
      <c r="G337" s="18">
        <f t="shared" ref="G337:H339" si="36">G338</f>
        <v>0</v>
      </c>
      <c r="H337" s="18">
        <f t="shared" si="36"/>
        <v>0</v>
      </c>
      <c r="I337" s="18">
        <f>I338</f>
        <v>0</v>
      </c>
      <c r="J337" s="18"/>
      <c r="K337" s="18"/>
    </row>
    <row r="338" spans="1:11" hidden="1" x14ac:dyDescent="0.2">
      <c r="A338" s="96" t="s">
        <v>124</v>
      </c>
      <c r="B338" s="31" t="s">
        <v>46</v>
      </c>
      <c r="C338" s="32" t="s">
        <v>8</v>
      </c>
      <c r="D338" s="32" t="s">
        <v>18</v>
      </c>
      <c r="E338" s="84"/>
      <c r="F338" s="33" t="s">
        <v>53</v>
      </c>
      <c r="G338" s="11">
        <f t="shared" si="36"/>
        <v>0</v>
      </c>
      <c r="H338" s="11">
        <f t="shared" si="36"/>
        <v>0</v>
      </c>
      <c r="I338" s="11">
        <f>I339</f>
        <v>0</v>
      </c>
      <c r="J338" s="11"/>
      <c r="K338" s="11"/>
    </row>
    <row r="339" spans="1:11" ht="22.5" hidden="1" x14ac:dyDescent="0.2">
      <c r="A339" s="3" t="s">
        <v>54</v>
      </c>
      <c r="B339" s="31" t="s">
        <v>46</v>
      </c>
      <c r="C339" s="32" t="s">
        <v>8</v>
      </c>
      <c r="D339" s="32" t="s">
        <v>18</v>
      </c>
      <c r="E339" s="84"/>
      <c r="F339" s="33" t="s">
        <v>55</v>
      </c>
      <c r="G339" s="11">
        <f t="shared" si="36"/>
        <v>0</v>
      </c>
      <c r="H339" s="11">
        <f t="shared" si="36"/>
        <v>0</v>
      </c>
      <c r="I339" s="11">
        <f>I340</f>
        <v>0</v>
      </c>
      <c r="J339" s="11"/>
      <c r="K339" s="11"/>
    </row>
    <row r="340" spans="1:11" ht="22.5" hidden="1" x14ac:dyDescent="0.2">
      <c r="A340" s="3" t="s">
        <v>56</v>
      </c>
      <c r="B340" s="31" t="s">
        <v>46</v>
      </c>
      <c r="C340" s="32" t="s">
        <v>8</v>
      </c>
      <c r="D340" s="32" t="s">
        <v>18</v>
      </c>
      <c r="E340" s="84"/>
      <c r="F340" s="33" t="s">
        <v>57</v>
      </c>
      <c r="G340" s="12"/>
      <c r="H340" s="12"/>
      <c r="I340" s="12"/>
      <c r="J340" s="11"/>
      <c r="K340" s="11"/>
    </row>
    <row r="341" spans="1:11" hidden="1" x14ac:dyDescent="0.2">
      <c r="A341" s="3" t="s">
        <v>27</v>
      </c>
      <c r="B341" s="54" t="s">
        <v>46</v>
      </c>
      <c r="C341" s="55" t="s">
        <v>8</v>
      </c>
      <c r="D341" s="55" t="s">
        <v>18</v>
      </c>
      <c r="E341" s="88"/>
      <c r="F341" s="56"/>
      <c r="G341" s="18">
        <f t="shared" ref="G341:H343" si="37">G342</f>
        <v>0</v>
      </c>
      <c r="H341" s="18">
        <f t="shared" si="37"/>
        <v>0</v>
      </c>
      <c r="I341" s="18">
        <f>I342</f>
        <v>0</v>
      </c>
      <c r="J341" s="18"/>
      <c r="K341" s="18"/>
    </row>
    <row r="342" spans="1:11" hidden="1" x14ac:dyDescent="0.2">
      <c r="A342" s="96" t="s">
        <v>124</v>
      </c>
      <c r="B342" s="31" t="s">
        <v>46</v>
      </c>
      <c r="C342" s="32" t="s">
        <v>8</v>
      </c>
      <c r="D342" s="32" t="s">
        <v>18</v>
      </c>
      <c r="E342" s="84"/>
      <c r="F342" s="33" t="s">
        <v>53</v>
      </c>
      <c r="G342" s="11">
        <f t="shared" si="37"/>
        <v>0</v>
      </c>
      <c r="H342" s="11">
        <f t="shared" si="37"/>
        <v>0</v>
      </c>
      <c r="I342" s="11">
        <f>I343</f>
        <v>0</v>
      </c>
      <c r="J342" s="11"/>
      <c r="K342" s="11"/>
    </row>
    <row r="343" spans="1:11" ht="22.5" hidden="1" x14ac:dyDescent="0.2">
      <c r="A343" s="3" t="s">
        <v>54</v>
      </c>
      <c r="B343" s="31" t="s">
        <v>46</v>
      </c>
      <c r="C343" s="32" t="s">
        <v>8</v>
      </c>
      <c r="D343" s="32" t="s">
        <v>18</v>
      </c>
      <c r="E343" s="84"/>
      <c r="F343" s="33" t="s">
        <v>55</v>
      </c>
      <c r="G343" s="11">
        <f t="shared" si="37"/>
        <v>0</v>
      </c>
      <c r="H343" s="11">
        <f t="shared" si="37"/>
        <v>0</v>
      </c>
      <c r="I343" s="11">
        <f>I344</f>
        <v>0</v>
      </c>
      <c r="J343" s="11"/>
      <c r="K343" s="11"/>
    </row>
    <row r="344" spans="1:11" ht="22.5" hidden="1" x14ac:dyDescent="0.2">
      <c r="A344" s="3" t="s">
        <v>56</v>
      </c>
      <c r="B344" s="31" t="s">
        <v>46</v>
      </c>
      <c r="C344" s="32" t="s">
        <v>8</v>
      </c>
      <c r="D344" s="32" t="s">
        <v>18</v>
      </c>
      <c r="E344" s="84"/>
      <c r="F344" s="33" t="s">
        <v>57</v>
      </c>
      <c r="G344" s="12"/>
      <c r="H344" s="12"/>
      <c r="I344" s="12"/>
      <c r="J344" s="11"/>
      <c r="K344" s="11"/>
    </row>
    <row r="345" spans="1:11" ht="22.5" hidden="1" x14ac:dyDescent="0.2">
      <c r="A345" s="3" t="s">
        <v>21</v>
      </c>
      <c r="B345" s="54" t="s">
        <v>46</v>
      </c>
      <c r="C345" s="55" t="s">
        <v>8</v>
      </c>
      <c r="D345" s="55" t="s">
        <v>18</v>
      </c>
      <c r="E345" s="88"/>
      <c r="F345" s="56"/>
      <c r="G345" s="18">
        <f t="shared" ref="G345:H347" si="38">G346</f>
        <v>0</v>
      </c>
      <c r="H345" s="18">
        <f t="shared" si="38"/>
        <v>0</v>
      </c>
      <c r="I345" s="18">
        <f>I346</f>
        <v>0</v>
      </c>
      <c r="J345" s="18"/>
      <c r="K345" s="18"/>
    </row>
    <row r="346" spans="1:11" hidden="1" x14ac:dyDescent="0.2">
      <c r="A346" s="96" t="s">
        <v>124</v>
      </c>
      <c r="B346" s="31" t="s">
        <v>46</v>
      </c>
      <c r="C346" s="32" t="s">
        <v>8</v>
      </c>
      <c r="D346" s="32" t="s">
        <v>18</v>
      </c>
      <c r="E346" s="84"/>
      <c r="F346" s="33" t="s">
        <v>53</v>
      </c>
      <c r="G346" s="11">
        <f t="shared" si="38"/>
        <v>0</v>
      </c>
      <c r="H346" s="11">
        <f t="shared" si="38"/>
        <v>0</v>
      </c>
      <c r="I346" s="11">
        <f>I347</f>
        <v>0</v>
      </c>
      <c r="J346" s="11"/>
      <c r="K346" s="11"/>
    </row>
    <row r="347" spans="1:11" ht="22.5" hidden="1" x14ac:dyDescent="0.2">
      <c r="A347" s="3" t="s">
        <v>54</v>
      </c>
      <c r="B347" s="31" t="s">
        <v>46</v>
      </c>
      <c r="C347" s="32" t="s">
        <v>8</v>
      </c>
      <c r="D347" s="32" t="s">
        <v>18</v>
      </c>
      <c r="E347" s="84"/>
      <c r="F347" s="33" t="s">
        <v>55</v>
      </c>
      <c r="G347" s="11">
        <f t="shared" si="38"/>
        <v>0</v>
      </c>
      <c r="H347" s="11">
        <f t="shared" si="38"/>
        <v>0</v>
      </c>
      <c r="I347" s="11">
        <f>I348</f>
        <v>0</v>
      </c>
      <c r="J347" s="11"/>
      <c r="K347" s="11"/>
    </row>
    <row r="348" spans="1:11" ht="22.5" hidden="1" x14ac:dyDescent="0.2">
      <c r="A348" s="3" t="s">
        <v>56</v>
      </c>
      <c r="B348" s="31" t="s">
        <v>46</v>
      </c>
      <c r="C348" s="32" t="s">
        <v>8</v>
      </c>
      <c r="D348" s="32" t="s">
        <v>18</v>
      </c>
      <c r="E348" s="84"/>
      <c r="F348" s="33" t="s">
        <v>57</v>
      </c>
      <c r="G348" s="12"/>
      <c r="H348" s="12"/>
      <c r="I348" s="12"/>
      <c r="J348" s="11"/>
      <c r="K348" s="11"/>
    </row>
    <row r="349" spans="1:11" hidden="1" x14ac:dyDescent="0.2">
      <c r="A349" s="3" t="s">
        <v>123</v>
      </c>
      <c r="B349" s="54" t="s">
        <v>46</v>
      </c>
      <c r="C349" s="55" t="s">
        <v>8</v>
      </c>
      <c r="D349" s="55" t="s">
        <v>18</v>
      </c>
      <c r="E349" s="88"/>
      <c r="F349" s="56"/>
      <c r="G349" s="18">
        <f t="shared" ref="G349:H352" si="39">G350</f>
        <v>0</v>
      </c>
      <c r="H349" s="18">
        <f t="shared" si="39"/>
        <v>0</v>
      </c>
      <c r="I349" s="18">
        <f>I350</f>
        <v>0</v>
      </c>
      <c r="J349" s="18"/>
      <c r="K349" s="18"/>
    </row>
    <row r="350" spans="1:11" ht="22.5" hidden="1" x14ac:dyDescent="0.2">
      <c r="A350" s="3" t="s">
        <v>122</v>
      </c>
      <c r="B350" s="31" t="s">
        <v>46</v>
      </c>
      <c r="C350" s="32" t="s">
        <v>8</v>
      </c>
      <c r="D350" s="32" t="s">
        <v>18</v>
      </c>
      <c r="E350" s="84"/>
      <c r="F350" s="33"/>
      <c r="G350" s="11">
        <f t="shared" si="39"/>
        <v>0</v>
      </c>
      <c r="H350" s="11">
        <f t="shared" si="39"/>
        <v>0</v>
      </c>
      <c r="I350" s="11">
        <f>I351</f>
        <v>0</v>
      </c>
      <c r="J350" s="11"/>
      <c r="K350" s="11"/>
    </row>
    <row r="351" spans="1:11" hidden="1" x14ac:dyDescent="0.2">
      <c r="A351" s="96" t="s">
        <v>124</v>
      </c>
      <c r="B351" s="31" t="s">
        <v>46</v>
      </c>
      <c r="C351" s="32" t="s">
        <v>8</v>
      </c>
      <c r="D351" s="32" t="s">
        <v>18</v>
      </c>
      <c r="E351" s="84"/>
      <c r="F351" s="33" t="s">
        <v>53</v>
      </c>
      <c r="G351" s="11">
        <f t="shared" si="39"/>
        <v>0</v>
      </c>
      <c r="H351" s="11">
        <f t="shared" si="39"/>
        <v>0</v>
      </c>
      <c r="I351" s="11">
        <f>I352</f>
        <v>0</v>
      </c>
      <c r="J351" s="11"/>
      <c r="K351" s="11"/>
    </row>
    <row r="352" spans="1:11" ht="22.5" hidden="1" x14ac:dyDescent="0.2">
      <c r="A352" s="3" t="s">
        <v>54</v>
      </c>
      <c r="B352" s="31" t="s">
        <v>46</v>
      </c>
      <c r="C352" s="32" t="s">
        <v>8</v>
      </c>
      <c r="D352" s="32" t="s">
        <v>18</v>
      </c>
      <c r="E352" s="84"/>
      <c r="F352" s="33" t="s">
        <v>55</v>
      </c>
      <c r="G352" s="11">
        <f t="shared" si="39"/>
        <v>0</v>
      </c>
      <c r="H352" s="11">
        <f t="shared" si="39"/>
        <v>0</v>
      </c>
      <c r="I352" s="11">
        <f>I353</f>
        <v>0</v>
      </c>
      <c r="J352" s="11"/>
      <c r="K352" s="11"/>
    </row>
    <row r="353" spans="1:11" ht="22.5" hidden="1" x14ac:dyDescent="0.2">
      <c r="A353" s="3" t="s">
        <v>56</v>
      </c>
      <c r="B353" s="31" t="s">
        <v>46</v>
      </c>
      <c r="C353" s="32" t="s">
        <v>8</v>
      </c>
      <c r="D353" s="32" t="s">
        <v>18</v>
      </c>
      <c r="E353" s="84"/>
      <c r="F353" s="33" t="s">
        <v>57</v>
      </c>
      <c r="G353" s="12"/>
      <c r="H353" s="12"/>
      <c r="I353" s="12"/>
      <c r="J353" s="11"/>
      <c r="K353" s="11"/>
    </row>
    <row r="354" spans="1:11" ht="35.25" customHeight="1" x14ac:dyDescent="0.2">
      <c r="A354" s="106" t="s">
        <v>375</v>
      </c>
      <c r="B354" s="62" t="s">
        <v>46</v>
      </c>
      <c r="C354" s="63" t="s">
        <v>8</v>
      </c>
      <c r="D354" s="63" t="s">
        <v>18</v>
      </c>
      <c r="E354" s="87" t="s">
        <v>265</v>
      </c>
      <c r="F354" s="64"/>
      <c r="G354" s="17">
        <f>G363+G372</f>
        <v>0</v>
      </c>
      <c r="H354" s="17">
        <f>H363+H372</f>
        <v>0</v>
      </c>
      <c r="I354" s="17">
        <f>I355</f>
        <v>1897617.1</v>
      </c>
      <c r="J354" s="17"/>
      <c r="K354" s="17"/>
    </row>
    <row r="355" spans="1:11" ht="24.75" customHeight="1" x14ac:dyDescent="0.2">
      <c r="A355" s="3" t="s">
        <v>291</v>
      </c>
      <c r="B355" s="31" t="s">
        <v>46</v>
      </c>
      <c r="C355" s="32" t="s">
        <v>8</v>
      </c>
      <c r="D355" s="32" t="s">
        <v>18</v>
      </c>
      <c r="E355" s="75" t="s">
        <v>264</v>
      </c>
      <c r="F355" s="33"/>
      <c r="G355" s="11">
        <f>G366</f>
        <v>0</v>
      </c>
      <c r="H355" s="11">
        <f>H366</f>
        <v>0</v>
      </c>
      <c r="I355" s="11">
        <f>I356+I367+I359</f>
        <v>1897617.1</v>
      </c>
      <c r="J355" s="11"/>
      <c r="K355" s="11"/>
    </row>
    <row r="356" spans="1:11" ht="20.25" hidden="1" customHeight="1" x14ac:dyDescent="0.2">
      <c r="A356" s="3" t="s">
        <v>394</v>
      </c>
      <c r="B356" s="31" t="s">
        <v>46</v>
      </c>
      <c r="C356" s="32" t="s">
        <v>8</v>
      </c>
      <c r="D356" s="32" t="s">
        <v>18</v>
      </c>
      <c r="E356" s="75" t="s">
        <v>393</v>
      </c>
      <c r="F356" s="33"/>
      <c r="G356" s="11"/>
      <c r="H356" s="11"/>
      <c r="I356" s="11">
        <f>I357</f>
        <v>0</v>
      </c>
      <c r="J356" s="11"/>
      <c r="K356" s="11"/>
    </row>
    <row r="357" spans="1:11" ht="24" hidden="1" customHeight="1" x14ac:dyDescent="0.2">
      <c r="A357" s="96" t="s">
        <v>293</v>
      </c>
      <c r="B357" s="31" t="s">
        <v>46</v>
      </c>
      <c r="C357" s="32" t="s">
        <v>8</v>
      </c>
      <c r="D357" s="32" t="s">
        <v>18</v>
      </c>
      <c r="E357" s="75" t="s">
        <v>393</v>
      </c>
      <c r="F357" s="33" t="s">
        <v>53</v>
      </c>
      <c r="G357" s="11" t="e">
        <f>G358</f>
        <v>#REF!</v>
      </c>
      <c r="H357" s="11" t="e">
        <f>H358</f>
        <v>#REF!</v>
      </c>
      <c r="I357" s="11">
        <f>I358</f>
        <v>0</v>
      </c>
      <c r="J357" s="11"/>
      <c r="K357" s="11"/>
    </row>
    <row r="358" spans="1:11" ht="22.5" hidden="1" x14ac:dyDescent="0.2">
      <c r="A358" s="96" t="s">
        <v>294</v>
      </c>
      <c r="B358" s="31" t="s">
        <v>46</v>
      </c>
      <c r="C358" s="32" t="s">
        <v>8</v>
      </c>
      <c r="D358" s="32" t="s">
        <v>18</v>
      </c>
      <c r="E358" s="75" t="s">
        <v>393</v>
      </c>
      <c r="F358" s="33" t="s">
        <v>55</v>
      </c>
      <c r="G358" s="11" t="e">
        <f>#REF!+G359</f>
        <v>#REF!</v>
      </c>
      <c r="H358" s="11" t="e">
        <f>#REF!+H359</f>
        <v>#REF!</v>
      </c>
      <c r="I358" s="151">
        <v>0</v>
      </c>
      <c r="J358" s="11"/>
      <c r="K358" s="11"/>
    </row>
    <row r="359" spans="1:11" ht="24" hidden="1" customHeight="1" x14ac:dyDescent="0.2">
      <c r="A359" s="3" t="s">
        <v>360</v>
      </c>
      <c r="B359" s="31" t="s">
        <v>46</v>
      </c>
      <c r="C359" s="32" t="s">
        <v>8</v>
      </c>
      <c r="D359" s="32" t="s">
        <v>18</v>
      </c>
      <c r="E359" s="75" t="s">
        <v>392</v>
      </c>
      <c r="F359" s="33"/>
      <c r="G359" s="11"/>
      <c r="H359" s="11"/>
      <c r="I359" s="11">
        <f>I360</f>
        <v>0</v>
      </c>
      <c r="J359" s="11"/>
      <c r="K359" s="11"/>
    </row>
    <row r="360" spans="1:11" ht="24" hidden="1" customHeight="1" x14ac:dyDescent="0.2">
      <c r="A360" s="96" t="s">
        <v>293</v>
      </c>
      <c r="B360" s="31" t="s">
        <v>46</v>
      </c>
      <c r="C360" s="32" t="s">
        <v>8</v>
      </c>
      <c r="D360" s="32" t="s">
        <v>18</v>
      </c>
      <c r="E360" s="75" t="s">
        <v>392</v>
      </c>
      <c r="F360" s="33" t="s">
        <v>53</v>
      </c>
      <c r="G360" s="11" t="e">
        <f>G361</f>
        <v>#REF!</v>
      </c>
      <c r="H360" s="11" t="e">
        <f>H361</f>
        <v>#REF!</v>
      </c>
      <c r="I360" s="11">
        <f>I361</f>
        <v>0</v>
      </c>
      <c r="J360" s="11"/>
      <c r="K360" s="11"/>
    </row>
    <row r="361" spans="1:11" ht="22.5" hidden="1" x14ac:dyDescent="0.2">
      <c r="A361" s="96" t="s">
        <v>294</v>
      </c>
      <c r="B361" s="31" t="s">
        <v>46</v>
      </c>
      <c r="C361" s="32" t="s">
        <v>8</v>
      </c>
      <c r="D361" s="32" t="s">
        <v>18</v>
      </c>
      <c r="E361" s="75" t="s">
        <v>392</v>
      </c>
      <c r="F361" s="33" t="s">
        <v>55</v>
      </c>
      <c r="G361" s="11" t="e">
        <f>#REF!+G362</f>
        <v>#REF!</v>
      </c>
      <c r="H361" s="11" t="e">
        <f>#REF!+H362</f>
        <v>#REF!</v>
      </c>
      <c r="I361" s="151">
        <v>0</v>
      </c>
      <c r="J361" s="11"/>
      <c r="K361" s="11"/>
    </row>
    <row r="362" spans="1:11" s="150" customFormat="1" ht="14.25" hidden="1" customHeight="1" x14ac:dyDescent="0.2">
      <c r="A362" s="3" t="s">
        <v>224</v>
      </c>
      <c r="B362" s="31" t="s">
        <v>46</v>
      </c>
      <c r="C362" s="32" t="s">
        <v>8</v>
      </c>
      <c r="D362" s="32" t="s">
        <v>18</v>
      </c>
      <c r="E362" s="75" t="s">
        <v>269</v>
      </c>
      <c r="F362" s="33"/>
      <c r="G362" s="11">
        <f>G371</f>
        <v>0</v>
      </c>
      <c r="H362" s="11">
        <f>H371</f>
        <v>0</v>
      </c>
      <c r="I362" s="11"/>
      <c r="J362" s="11"/>
      <c r="K362" s="11"/>
    </row>
    <row r="363" spans="1:11" ht="22.5" hidden="1" x14ac:dyDescent="0.2">
      <c r="A363" s="188" t="s">
        <v>266</v>
      </c>
      <c r="B363" s="31" t="s">
        <v>46</v>
      </c>
      <c r="C363" s="32" t="s">
        <v>8</v>
      </c>
      <c r="D363" s="32" t="s">
        <v>18</v>
      </c>
      <c r="E363" s="75" t="s">
        <v>269</v>
      </c>
      <c r="F363" s="33"/>
      <c r="G363" s="11">
        <f>G368</f>
        <v>0</v>
      </c>
      <c r="H363" s="11">
        <f>H368</f>
        <v>0</v>
      </c>
      <c r="I363" s="11">
        <f>I364</f>
        <v>0</v>
      </c>
      <c r="J363" s="11"/>
      <c r="K363" s="11"/>
    </row>
    <row r="364" spans="1:11" ht="36.75" hidden="1" customHeight="1" x14ac:dyDescent="0.2">
      <c r="A364" s="96" t="s">
        <v>50</v>
      </c>
      <c r="B364" s="31" t="s">
        <v>46</v>
      </c>
      <c r="C364" s="32" t="s">
        <v>8</v>
      </c>
      <c r="D364" s="32" t="s">
        <v>18</v>
      </c>
      <c r="E364" s="75" t="s">
        <v>269</v>
      </c>
      <c r="F364" s="33" t="s">
        <v>51</v>
      </c>
      <c r="G364" s="11">
        <f t="shared" ref="G364:I365" si="40">G365</f>
        <v>0</v>
      </c>
      <c r="H364" s="11">
        <f t="shared" si="40"/>
        <v>0</v>
      </c>
      <c r="I364" s="11">
        <f t="shared" si="40"/>
        <v>0</v>
      </c>
      <c r="J364" s="11"/>
      <c r="K364" s="11"/>
    </row>
    <row r="365" spans="1:11" ht="22.5" hidden="1" x14ac:dyDescent="0.2">
      <c r="A365" s="96" t="s">
        <v>82</v>
      </c>
      <c r="B365" s="31" t="s">
        <v>46</v>
      </c>
      <c r="C365" s="32" t="s">
        <v>8</v>
      </c>
      <c r="D365" s="32" t="s">
        <v>18</v>
      </c>
      <c r="E365" s="75" t="s">
        <v>269</v>
      </c>
      <c r="F365" s="33" t="s">
        <v>80</v>
      </c>
      <c r="G365" s="11">
        <f t="shared" si="40"/>
        <v>0</v>
      </c>
      <c r="H365" s="11">
        <f t="shared" si="40"/>
        <v>0</v>
      </c>
      <c r="I365" s="12">
        <v>0</v>
      </c>
      <c r="J365" s="11"/>
      <c r="K365" s="11"/>
    </row>
    <row r="366" spans="1:11" ht="22.5" hidden="1" x14ac:dyDescent="0.2">
      <c r="A366" s="118" t="s">
        <v>137</v>
      </c>
      <c r="B366" s="31" t="s">
        <v>46</v>
      </c>
      <c r="C366" s="32" t="s">
        <v>8</v>
      </c>
      <c r="D366" s="32" t="s">
        <v>18</v>
      </c>
      <c r="E366" s="75" t="s">
        <v>269</v>
      </c>
      <c r="F366" s="33" t="s">
        <v>81</v>
      </c>
      <c r="G366" s="12"/>
      <c r="H366" s="12"/>
      <c r="I366" s="12"/>
      <c r="J366" s="11"/>
      <c r="K366" s="11"/>
    </row>
    <row r="367" spans="1:11" x14ac:dyDescent="0.2">
      <c r="A367" s="3" t="s">
        <v>224</v>
      </c>
      <c r="B367" s="31" t="s">
        <v>46</v>
      </c>
      <c r="C367" s="32" t="s">
        <v>8</v>
      </c>
      <c r="D367" s="32" t="s">
        <v>18</v>
      </c>
      <c r="E367" s="75" t="s">
        <v>269</v>
      </c>
      <c r="F367" s="33"/>
      <c r="G367" s="11">
        <f>G372</f>
        <v>0</v>
      </c>
      <c r="H367" s="11">
        <f>H372</f>
        <v>0</v>
      </c>
      <c r="I367" s="11">
        <f>I368</f>
        <v>1897617.1</v>
      </c>
      <c r="J367" s="11"/>
      <c r="K367" s="11"/>
    </row>
    <row r="368" spans="1:11" ht="21" customHeight="1" x14ac:dyDescent="0.2">
      <c r="A368" s="96" t="s">
        <v>293</v>
      </c>
      <c r="B368" s="31" t="s">
        <v>46</v>
      </c>
      <c r="C368" s="32" t="s">
        <v>8</v>
      </c>
      <c r="D368" s="32" t="s">
        <v>18</v>
      </c>
      <c r="E368" s="75" t="s">
        <v>269</v>
      </c>
      <c r="F368" s="33" t="s">
        <v>53</v>
      </c>
      <c r="G368" s="11">
        <f>G369</f>
        <v>0</v>
      </c>
      <c r="H368" s="11">
        <f>H369</f>
        <v>0</v>
      </c>
      <c r="I368" s="11">
        <f>I369</f>
        <v>1897617.1</v>
      </c>
      <c r="J368" s="11"/>
      <c r="K368" s="11"/>
    </row>
    <row r="369" spans="1:12" ht="22.5" x14ac:dyDescent="0.2">
      <c r="A369" s="96" t="s">
        <v>294</v>
      </c>
      <c r="B369" s="31" t="s">
        <v>46</v>
      </c>
      <c r="C369" s="32" t="s">
        <v>8</v>
      </c>
      <c r="D369" s="32" t="s">
        <v>18</v>
      </c>
      <c r="E369" s="75" t="s">
        <v>269</v>
      </c>
      <c r="F369" s="33" t="s">
        <v>55</v>
      </c>
      <c r="G369" s="11">
        <f>G370+G371</f>
        <v>0</v>
      </c>
      <c r="H369" s="11">
        <f>H370+H371</f>
        <v>0</v>
      </c>
      <c r="I369" s="151">
        <f>500000+935000+365000-500000+597617.1</f>
        <v>1897617.1</v>
      </c>
      <c r="J369" s="11"/>
      <c r="K369" s="11"/>
    </row>
    <row r="370" spans="1:12" ht="25.5" hidden="1" customHeight="1" x14ac:dyDescent="0.2">
      <c r="A370" s="3" t="s">
        <v>79</v>
      </c>
      <c r="B370" s="31" t="s">
        <v>46</v>
      </c>
      <c r="C370" s="32" t="s">
        <v>8</v>
      </c>
      <c r="D370" s="32" t="s">
        <v>18</v>
      </c>
      <c r="E370" s="75" t="s">
        <v>269</v>
      </c>
      <c r="F370" s="33" t="s">
        <v>78</v>
      </c>
      <c r="G370" s="12"/>
      <c r="H370" s="12"/>
      <c r="I370" s="12"/>
      <c r="J370" s="11"/>
      <c r="K370" s="11"/>
    </row>
    <row r="371" spans="1:12" s="150" customFormat="1" ht="24.75" hidden="1" customHeight="1" x14ac:dyDescent="0.2">
      <c r="A371" s="3" t="s">
        <v>67</v>
      </c>
      <c r="B371" s="31" t="s">
        <v>46</v>
      </c>
      <c r="C371" s="32" t="s">
        <v>8</v>
      </c>
      <c r="D371" s="32" t="s">
        <v>18</v>
      </c>
      <c r="E371" s="75" t="s">
        <v>269</v>
      </c>
      <c r="F371" s="33" t="s">
        <v>57</v>
      </c>
      <c r="G371" s="11"/>
      <c r="H371" s="11"/>
      <c r="I371" s="151"/>
      <c r="J371" s="11"/>
      <c r="K371" s="11"/>
    </row>
    <row r="372" spans="1:12" hidden="1" x14ac:dyDescent="0.2">
      <c r="A372" s="102" t="s">
        <v>154</v>
      </c>
      <c r="B372" s="31" t="s">
        <v>46</v>
      </c>
      <c r="C372" s="32" t="s">
        <v>8</v>
      </c>
      <c r="D372" s="32" t="s">
        <v>18</v>
      </c>
      <c r="E372" s="75" t="s">
        <v>188</v>
      </c>
      <c r="F372" s="33" t="s">
        <v>59</v>
      </c>
      <c r="G372" s="11">
        <f>G373</f>
        <v>0</v>
      </c>
      <c r="H372" s="11">
        <f>H373</f>
        <v>0</v>
      </c>
      <c r="I372" s="11">
        <f>I373</f>
        <v>0</v>
      </c>
      <c r="J372" s="11"/>
      <c r="K372" s="11"/>
    </row>
    <row r="373" spans="1:12" ht="25.5" hidden="1" customHeight="1" x14ac:dyDescent="0.2">
      <c r="A373" s="102" t="s">
        <v>155</v>
      </c>
      <c r="B373" s="31" t="s">
        <v>46</v>
      </c>
      <c r="C373" s="32" t="s">
        <v>8</v>
      </c>
      <c r="D373" s="32" t="s">
        <v>18</v>
      </c>
      <c r="E373" s="75" t="s">
        <v>188</v>
      </c>
      <c r="F373" s="33" t="s">
        <v>97</v>
      </c>
      <c r="G373" s="12"/>
      <c r="H373" s="12"/>
      <c r="I373" s="12">
        <v>0</v>
      </c>
      <c r="J373" s="11"/>
      <c r="K373" s="11"/>
    </row>
    <row r="374" spans="1:12" ht="25.5" customHeight="1" x14ac:dyDescent="0.2">
      <c r="A374" s="106" t="s">
        <v>376</v>
      </c>
      <c r="B374" s="62" t="s">
        <v>46</v>
      </c>
      <c r="C374" s="63" t="s">
        <v>8</v>
      </c>
      <c r="D374" s="63" t="s">
        <v>18</v>
      </c>
      <c r="E374" s="87" t="s">
        <v>341</v>
      </c>
      <c r="F374" s="64"/>
      <c r="G374" s="17" t="e">
        <f>G383+G436</f>
        <v>#REF!</v>
      </c>
      <c r="H374" s="17" t="e">
        <f>H383+H436</f>
        <v>#REF!</v>
      </c>
      <c r="I374" s="17">
        <f>I410+I416</f>
        <v>1588068.18</v>
      </c>
      <c r="J374" s="17"/>
      <c r="K374" s="17"/>
    </row>
    <row r="375" spans="1:12" ht="24.75" hidden="1" customHeight="1" x14ac:dyDescent="0.2">
      <c r="A375" s="3" t="s">
        <v>388</v>
      </c>
      <c r="B375" s="31" t="s">
        <v>46</v>
      </c>
      <c r="C375" s="31" t="s">
        <v>8</v>
      </c>
      <c r="D375" s="31" t="s">
        <v>18</v>
      </c>
      <c r="E375" s="75" t="s">
        <v>378</v>
      </c>
      <c r="F375" s="33"/>
      <c r="G375" s="11">
        <f>G386</f>
        <v>0</v>
      </c>
      <c r="H375" s="11">
        <f>H386</f>
        <v>0</v>
      </c>
      <c r="I375" s="11">
        <f>I382+I396+I410</f>
        <v>251623.74</v>
      </c>
      <c r="J375" s="11"/>
      <c r="K375" s="11"/>
      <c r="L375" s="180"/>
    </row>
    <row r="376" spans="1:12" ht="16.5" hidden="1" customHeight="1" x14ac:dyDescent="0.2">
      <c r="A376" s="3" t="s">
        <v>267</v>
      </c>
      <c r="B376" s="31" t="s">
        <v>46</v>
      </c>
      <c r="C376" s="31" t="s">
        <v>8</v>
      </c>
      <c r="D376" s="31" t="s">
        <v>18</v>
      </c>
      <c r="E376" s="75" t="s">
        <v>268</v>
      </c>
      <c r="F376" s="33"/>
      <c r="G376" s="11"/>
      <c r="H376" s="11"/>
      <c r="I376" s="11">
        <f>I377</f>
        <v>0</v>
      </c>
      <c r="J376" s="11"/>
      <c r="K376" s="11"/>
    </row>
    <row r="377" spans="1:12" ht="24" hidden="1" customHeight="1" x14ac:dyDescent="0.2">
      <c r="A377" s="96" t="s">
        <v>293</v>
      </c>
      <c r="B377" s="31" t="s">
        <v>46</v>
      </c>
      <c r="C377" s="31" t="s">
        <v>8</v>
      </c>
      <c r="D377" s="31" t="s">
        <v>18</v>
      </c>
      <c r="E377" s="75" t="s">
        <v>268</v>
      </c>
      <c r="F377" s="33" t="s">
        <v>53</v>
      </c>
      <c r="G377" s="11" t="e">
        <f>G378</f>
        <v>#REF!</v>
      </c>
      <c r="H377" s="11" t="e">
        <f>H378</f>
        <v>#REF!</v>
      </c>
      <c r="I377" s="11">
        <f>I378</f>
        <v>0</v>
      </c>
      <c r="J377" s="11"/>
      <c r="K377" s="11"/>
    </row>
    <row r="378" spans="1:12" ht="22.5" hidden="1" x14ac:dyDescent="0.2">
      <c r="A378" s="96" t="s">
        <v>294</v>
      </c>
      <c r="B378" s="31" t="s">
        <v>46</v>
      </c>
      <c r="C378" s="31" t="s">
        <v>8</v>
      </c>
      <c r="D378" s="31" t="s">
        <v>18</v>
      </c>
      <c r="E378" s="75" t="s">
        <v>268</v>
      </c>
      <c r="F378" s="33" t="s">
        <v>55</v>
      </c>
      <c r="G378" s="11" t="e">
        <f>#REF!+G379</f>
        <v>#REF!</v>
      </c>
      <c r="H378" s="11" t="e">
        <f>#REF!+H379</f>
        <v>#REF!</v>
      </c>
      <c r="I378" s="151">
        <v>0</v>
      </c>
      <c r="J378" s="11"/>
      <c r="K378" s="11"/>
    </row>
    <row r="379" spans="1:12" ht="24" hidden="1" customHeight="1" x14ac:dyDescent="0.2">
      <c r="A379" s="3" t="s">
        <v>302</v>
      </c>
      <c r="B379" s="31" t="s">
        <v>46</v>
      </c>
      <c r="C379" s="31" t="s">
        <v>8</v>
      </c>
      <c r="D379" s="31" t="s">
        <v>18</v>
      </c>
      <c r="E379" s="75" t="s">
        <v>303</v>
      </c>
      <c r="F379" s="33"/>
      <c r="G379" s="11"/>
      <c r="H379" s="11"/>
      <c r="I379" s="11">
        <f>I380</f>
        <v>0</v>
      </c>
      <c r="J379" s="11"/>
      <c r="K379" s="11"/>
    </row>
    <row r="380" spans="1:12" ht="24" hidden="1" customHeight="1" x14ac:dyDescent="0.2">
      <c r="A380" s="96" t="s">
        <v>293</v>
      </c>
      <c r="B380" s="31" t="s">
        <v>46</v>
      </c>
      <c r="C380" s="31" t="s">
        <v>8</v>
      </c>
      <c r="D380" s="31" t="s">
        <v>18</v>
      </c>
      <c r="E380" s="75" t="s">
        <v>303</v>
      </c>
      <c r="F380" s="33" t="s">
        <v>53</v>
      </c>
      <c r="G380" s="11" t="e">
        <f>G381</f>
        <v>#REF!</v>
      </c>
      <c r="H380" s="11" t="e">
        <f>H381</f>
        <v>#REF!</v>
      </c>
      <c r="I380" s="11">
        <f>I381</f>
        <v>0</v>
      </c>
      <c r="J380" s="11"/>
      <c r="K380" s="11"/>
    </row>
    <row r="381" spans="1:12" ht="22.5" hidden="1" x14ac:dyDescent="0.2">
      <c r="A381" s="96" t="s">
        <v>294</v>
      </c>
      <c r="B381" s="31" t="s">
        <v>46</v>
      </c>
      <c r="C381" s="31" t="s">
        <v>8</v>
      </c>
      <c r="D381" s="31" t="s">
        <v>18</v>
      </c>
      <c r="E381" s="75" t="s">
        <v>303</v>
      </c>
      <c r="F381" s="33" t="s">
        <v>55</v>
      </c>
      <c r="G381" s="11" t="e">
        <f>#REF!+#REF!</f>
        <v>#REF!</v>
      </c>
      <c r="H381" s="11" t="e">
        <f>#REF!+#REF!</f>
        <v>#REF!</v>
      </c>
      <c r="I381" s="151">
        <v>0</v>
      </c>
      <c r="J381" s="11"/>
      <c r="K381" s="11"/>
    </row>
    <row r="382" spans="1:12" s="150" customFormat="1" ht="45.75" hidden="1" customHeight="1" x14ac:dyDescent="0.2">
      <c r="A382" s="3" t="s">
        <v>345</v>
      </c>
      <c r="B382" s="31" t="s">
        <v>46</v>
      </c>
      <c r="C382" s="31" t="s">
        <v>8</v>
      </c>
      <c r="D382" s="31" t="s">
        <v>18</v>
      </c>
      <c r="E382" s="75" t="s">
        <v>344</v>
      </c>
      <c r="F382" s="33"/>
      <c r="G382" s="11" t="e">
        <f>G435</f>
        <v>#REF!</v>
      </c>
      <c r="H382" s="11" t="e">
        <f>H435</f>
        <v>#REF!</v>
      </c>
      <c r="I382" s="11">
        <f>I383+I388+I436</f>
        <v>0</v>
      </c>
      <c r="J382" s="11"/>
      <c r="K382" s="11"/>
    </row>
    <row r="383" spans="1:12" ht="22.5" hidden="1" x14ac:dyDescent="0.2">
      <c r="A383" s="188" t="s">
        <v>266</v>
      </c>
      <c r="B383" s="31" t="s">
        <v>46</v>
      </c>
      <c r="C383" s="31" t="s">
        <v>8</v>
      </c>
      <c r="D383" s="31" t="s">
        <v>18</v>
      </c>
      <c r="E383" s="75" t="s">
        <v>269</v>
      </c>
      <c r="F383" s="33"/>
      <c r="G383" s="11" t="e">
        <f>G388</f>
        <v>#REF!</v>
      </c>
      <c r="H383" s="11" t="e">
        <f>H388</f>
        <v>#REF!</v>
      </c>
      <c r="I383" s="11">
        <f>I384</f>
        <v>0</v>
      </c>
      <c r="J383" s="11"/>
      <c r="K383" s="11"/>
    </row>
    <row r="384" spans="1:12" ht="36.75" hidden="1" customHeight="1" x14ac:dyDescent="0.2">
      <c r="A384" s="96" t="s">
        <v>50</v>
      </c>
      <c r="B384" s="31" t="s">
        <v>46</v>
      </c>
      <c r="C384" s="31" t="s">
        <v>8</v>
      </c>
      <c r="D384" s="31" t="s">
        <v>18</v>
      </c>
      <c r="E384" s="75" t="s">
        <v>269</v>
      </c>
      <c r="F384" s="33" t="s">
        <v>51</v>
      </c>
      <c r="G384" s="11">
        <f t="shared" ref="G384:I385" si="41">G385</f>
        <v>0</v>
      </c>
      <c r="H384" s="11">
        <f t="shared" si="41"/>
        <v>0</v>
      </c>
      <c r="I384" s="11">
        <f t="shared" si="41"/>
        <v>0</v>
      </c>
      <c r="J384" s="11"/>
      <c r="K384" s="11"/>
    </row>
    <row r="385" spans="1:12" ht="22.5" hidden="1" x14ac:dyDescent="0.2">
      <c r="A385" s="96" t="s">
        <v>82</v>
      </c>
      <c r="B385" s="31" t="s">
        <v>46</v>
      </c>
      <c r="C385" s="31" t="s">
        <v>8</v>
      </c>
      <c r="D385" s="31" t="s">
        <v>18</v>
      </c>
      <c r="E385" s="75" t="s">
        <v>269</v>
      </c>
      <c r="F385" s="33" t="s">
        <v>80</v>
      </c>
      <c r="G385" s="11">
        <f t="shared" si="41"/>
        <v>0</v>
      </c>
      <c r="H385" s="11">
        <f t="shared" si="41"/>
        <v>0</v>
      </c>
      <c r="I385" s="12">
        <v>0</v>
      </c>
      <c r="J385" s="11"/>
      <c r="K385" s="11"/>
    </row>
    <row r="386" spans="1:12" ht="22.5" hidden="1" x14ac:dyDescent="0.2">
      <c r="A386" s="118" t="s">
        <v>137</v>
      </c>
      <c r="B386" s="31" t="s">
        <v>46</v>
      </c>
      <c r="C386" s="31" t="s">
        <v>8</v>
      </c>
      <c r="D386" s="31" t="s">
        <v>18</v>
      </c>
      <c r="E386" s="75" t="s">
        <v>269</v>
      </c>
      <c r="F386" s="33" t="s">
        <v>81</v>
      </c>
      <c r="G386" s="12"/>
      <c r="H386" s="12"/>
      <c r="I386" s="12"/>
      <c r="J386" s="11"/>
      <c r="K386" s="11"/>
    </row>
    <row r="387" spans="1:12" hidden="1" x14ac:dyDescent="0.2">
      <c r="A387" s="3" t="s">
        <v>224</v>
      </c>
      <c r="B387" s="31" t="s">
        <v>46</v>
      </c>
      <c r="C387" s="31" t="s">
        <v>8</v>
      </c>
      <c r="D387" s="31" t="s">
        <v>18</v>
      </c>
      <c r="E387" s="75" t="s">
        <v>269</v>
      </c>
      <c r="F387" s="33"/>
      <c r="G387" s="11" t="e">
        <f>G436</f>
        <v>#REF!</v>
      </c>
      <c r="H387" s="11" t="e">
        <f>H436</f>
        <v>#REF!</v>
      </c>
      <c r="I387" s="11">
        <f>I388</f>
        <v>0</v>
      </c>
      <c r="J387" s="11"/>
      <c r="K387" s="11"/>
    </row>
    <row r="388" spans="1:12" ht="23.25" hidden="1" customHeight="1" x14ac:dyDescent="0.2">
      <c r="A388" s="96" t="s">
        <v>293</v>
      </c>
      <c r="B388" s="31" t="s">
        <v>46</v>
      </c>
      <c r="C388" s="31" t="s">
        <v>8</v>
      </c>
      <c r="D388" s="31" t="s">
        <v>18</v>
      </c>
      <c r="E388" s="75" t="s">
        <v>344</v>
      </c>
      <c r="F388" s="33" t="s">
        <v>53</v>
      </c>
      <c r="G388" s="11" t="e">
        <f>G389</f>
        <v>#REF!</v>
      </c>
      <c r="H388" s="11" t="e">
        <f>H389</f>
        <v>#REF!</v>
      </c>
      <c r="I388" s="11">
        <f>I389</f>
        <v>0</v>
      </c>
      <c r="J388" s="11"/>
      <c r="K388" s="11"/>
    </row>
    <row r="389" spans="1:12" ht="22.5" hidden="1" x14ac:dyDescent="0.2">
      <c r="A389" s="96" t="s">
        <v>294</v>
      </c>
      <c r="B389" s="31" t="s">
        <v>46</v>
      </c>
      <c r="C389" s="31" t="s">
        <v>8</v>
      </c>
      <c r="D389" s="31" t="s">
        <v>18</v>
      </c>
      <c r="E389" s="75" t="s">
        <v>344</v>
      </c>
      <c r="F389" s="33" t="s">
        <v>55</v>
      </c>
      <c r="G389" s="11" t="e">
        <f>G434+G435</f>
        <v>#REF!</v>
      </c>
      <c r="H389" s="11" t="e">
        <f>H434+H435</f>
        <v>#REF!</v>
      </c>
      <c r="I389" s="151">
        <v>0</v>
      </c>
      <c r="J389" s="11"/>
      <c r="K389" s="11"/>
    </row>
    <row r="390" spans="1:12" ht="16.5" hidden="1" customHeight="1" x14ac:dyDescent="0.2">
      <c r="A390" s="3" t="s">
        <v>267</v>
      </c>
      <c r="B390" s="31" t="s">
        <v>46</v>
      </c>
      <c r="C390" s="31" t="s">
        <v>8</v>
      </c>
      <c r="D390" s="31" t="s">
        <v>18</v>
      </c>
      <c r="E390" s="75" t="s">
        <v>344</v>
      </c>
      <c r="F390" s="33"/>
      <c r="G390" s="11"/>
      <c r="H390" s="11"/>
      <c r="I390" s="11">
        <f>I391</f>
        <v>0</v>
      </c>
      <c r="J390" s="11"/>
      <c r="K390" s="11"/>
    </row>
    <row r="391" spans="1:12" ht="24" hidden="1" customHeight="1" x14ac:dyDescent="0.2">
      <c r="A391" s="96" t="s">
        <v>293</v>
      </c>
      <c r="B391" s="31" t="s">
        <v>46</v>
      </c>
      <c r="C391" s="31" t="s">
        <v>8</v>
      </c>
      <c r="D391" s="31" t="s">
        <v>18</v>
      </c>
      <c r="E391" s="75" t="s">
        <v>344</v>
      </c>
      <c r="F391" s="33" t="s">
        <v>53</v>
      </c>
      <c r="G391" s="11" t="e">
        <f>G392</f>
        <v>#REF!</v>
      </c>
      <c r="H391" s="11" t="e">
        <f>H392</f>
        <v>#REF!</v>
      </c>
      <c r="I391" s="11">
        <f>I392</f>
        <v>0</v>
      </c>
      <c r="J391" s="11"/>
      <c r="K391" s="11"/>
    </row>
    <row r="392" spans="1:12" ht="22.5" hidden="1" x14ac:dyDescent="0.2">
      <c r="A392" s="96" t="s">
        <v>294</v>
      </c>
      <c r="B392" s="31" t="s">
        <v>46</v>
      </c>
      <c r="C392" s="31" t="s">
        <v>8</v>
      </c>
      <c r="D392" s="31" t="s">
        <v>18</v>
      </c>
      <c r="E392" s="75" t="s">
        <v>344</v>
      </c>
      <c r="F392" s="33" t="s">
        <v>55</v>
      </c>
      <c r="G392" s="11" t="e">
        <f>#REF!+G393</f>
        <v>#REF!</v>
      </c>
      <c r="H392" s="11" t="e">
        <f>#REF!+H393</f>
        <v>#REF!</v>
      </c>
      <c r="I392" s="151">
        <v>0</v>
      </c>
      <c r="J392" s="11"/>
      <c r="K392" s="11"/>
    </row>
    <row r="393" spans="1:12" ht="24" hidden="1" customHeight="1" x14ac:dyDescent="0.2">
      <c r="A393" s="3" t="s">
        <v>302</v>
      </c>
      <c r="B393" s="31" t="s">
        <v>46</v>
      </c>
      <c r="C393" s="31" t="s">
        <v>8</v>
      </c>
      <c r="D393" s="31" t="s">
        <v>18</v>
      </c>
      <c r="E393" s="75" t="s">
        <v>344</v>
      </c>
      <c r="F393" s="33"/>
      <c r="G393" s="11"/>
      <c r="H393" s="11"/>
      <c r="I393" s="11">
        <f>I394</f>
        <v>0</v>
      </c>
      <c r="J393" s="11"/>
      <c r="K393" s="11"/>
    </row>
    <row r="394" spans="1:12" ht="24" hidden="1" customHeight="1" x14ac:dyDescent="0.2">
      <c r="A394" s="96" t="s">
        <v>293</v>
      </c>
      <c r="B394" s="31" t="s">
        <v>46</v>
      </c>
      <c r="C394" s="31" t="s">
        <v>8</v>
      </c>
      <c r="D394" s="31" t="s">
        <v>18</v>
      </c>
      <c r="E394" s="75" t="s">
        <v>344</v>
      </c>
      <c r="F394" s="33" t="s">
        <v>53</v>
      </c>
      <c r="G394" s="11" t="e">
        <f>G395</f>
        <v>#REF!</v>
      </c>
      <c r="H394" s="11" t="e">
        <f>H395</f>
        <v>#REF!</v>
      </c>
      <c r="I394" s="11">
        <f>I395</f>
        <v>0</v>
      </c>
      <c r="J394" s="11"/>
      <c r="K394" s="11"/>
    </row>
    <row r="395" spans="1:12" ht="22.5" hidden="1" x14ac:dyDescent="0.2">
      <c r="A395" s="96" t="s">
        <v>294</v>
      </c>
      <c r="B395" s="31" t="s">
        <v>46</v>
      </c>
      <c r="C395" s="31" t="s">
        <v>8</v>
      </c>
      <c r="D395" s="31" t="s">
        <v>18</v>
      </c>
      <c r="E395" s="75" t="s">
        <v>344</v>
      </c>
      <c r="F395" s="33" t="s">
        <v>55</v>
      </c>
      <c r="G395" s="11" t="e">
        <f>#REF!+#REF!</f>
        <v>#REF!</v>
      </c>
      <c r="H395" s="11" t="e">
        <f>#REF!+#REF!</f>
        <v>#REF!</v>
      </c>
      <c r="I395" s="151">
        <v>0</v>
      </c>
      <c r="J395" s="11"/>
      <c r="K395" s="11"/>
    </row>
    <row r="396" spans="1:12" s="150" customFormat="1" ht="46.5" hidden="1" customHeight="1" x14ac:dyDescent="0.2">
      <c r="A396" s="3" t="s">
        <v>347</v>
      </c>
      <c r="B396" s="31" t="s">
        <v>46</v>
      </c>
      <c r="C396" s="31" t="s">
        <v>8</v>
      </c>
      <c r="D396" s="31" t="s">
        <v>18</v>
      </c>
      <c r="E396" s="75" t="s">
        <v>344</v>
      </c>
      <c r="F396" s="33"/>
      <c r="G396" s="11">
        <f>G456</f>
        <v>0</v>
      </c>
      <c r="H396" s="11">
        <f>H456</f>
        <v>0</v>
      </c>
      <c r="I396" s="11">
        <f>I397+I402</f>
        <v>0</v>
      </c>
      <c r="J396" s="11"/>
      <c r="K396" s="11"/>
      <c r="L396" s="180"/>
    </row>
    <row r="397" spans="1:12" ht="22.5" hidden="1" x14ac:dyDescent="0.2">
      <c r="A397" s="188" t="s">
        <v>266</v>
      </c>
      <c r="B397" s="31" t="s">
        <v>46</v>
      </c>
      <c r="C397" s="31" t="s">
        <v>8</v>
      </c>
      <c r="D397" s="31" t="s">
        <v>18</v>
      </c>
      <c r="E397" s="75" t="s">
        <v>344</v>
      </c>
      <c r="F397" s="33"/>
      <c r="G397" s="11">
        <f>G402</f>
        <v>0</v>
      </c>
      <c r="H397" s="11">
        <f>H402</f>
        <v>0</v>
      </c>
      <c r="I397" s="11">
        <f>I398</f>
        <v>0</v>
      </c>
      <c r="J397" s="11"/>
      <c r="K397" s="11"/>
    </row>
    <row r="398" spans="1:12" ht="36.75" hidden="1" customHeight="1" x14ac:dyDescent="0.2">
      <c r="A398" s="96" t="s">
        <v>50</v>
      </c>
      <c r="B398" s="31" t="s">
        <v>46</v>
      </c>
      <c r="C398" s="31" t="s">
        <v>8</v>
      </c>
      <c r="D398" s="31" t="s">
        <v>18</v>
      </c>
      <c r="E398" s="75" t="s">
        <v>344</v>
      </c>
      <c r="F398" s="33" t="s">
        <v>51</v>
      </c>
      <c r="G398" s="11">
        <f t="shared" ref="G398:I399" si="42">G399</f>
        <v>0</v>
      </c>
      <c r="H398" s="11">
        <f t="shared" si="42"/>
        <v>0</v>
      </c>
      <c r="I398" s="11">
        <f t="shared" si="42"/>
        <v>0</v>
      </c>
      <c r="J398" s="11"/>
      <c r="K398" s="11"/>
    </row>
    <row r="399" spans="1:12" ht="22.5" hidden="1" x14ac:dyDescent="0.2">
      <c r="A399" s="96" t="s">
        <v>82</v>
      </c>
      <c r="B399" s="31" t="s">
        <v>46</v>
      </c>
      <c r="C399" s="31" t="s">
        <v>8</v>
      </c>
      <c r="D399" s="31" t="s">
        <v>18</v>
      </c>
      <c r="E399" s="75" t="s">
        <v>344</v>
      </c>
      <c r="F399" s="33" t="s">
        <v>80</v>
      </c>
      <c r="G399" s="11">
        <f t="shared" si="42"/>
        <v>0</v>
      </c>
      <c r="H399" s="11">
        <f t="shared" si="42"/>
        <v>0</v>
      </c>
      <c r="I399" s="12">
        <v>0</v>
      </c>
      <c r="J399" s="11"/>
      <c r="K399" s="11"/>
    </row>
    <row r="400" spans="1:12" ht="22.5" hidden="1" x14ac:dyDescent="0.2">
      <c r="A400" s="118" t="s">
        <v>137</v>
      </c>
      <c r="B400" s="31" t="s">
        <v>46</v>
      </c>
      <c r="C400" s="31" t="s">
        <v>8</v>
      </c>
      <c r="D400" s="31" t="s">
        <v>18</v>
      </c>
      <c r="E400" s="75" t="s">
        <v>344</v>
      </c>
      <c r="F400" s="33" t="s">
        <v>81</v>
      </c>
      <c r="G400" s="12"/>
      <c r="H400" s="12"/>
      <c r="I400" s="12"/>
      <c r="J400" s="11"/>
      <c r="K400" s="11"/>
    </row>
    <row r="401" spans="1:12" hidden="1" x14ac:dyDescent="0.2">
      <c r="A401" s="3" t="s">
        <v>224</v>
      </c>
      <c r="B401" s="31" t="s">
        <v>46</v>
      </c>
      <c r="C401" s="31" t="s">
        <v>8</v>
      </c>
      <c r="D401" s="31" t="s">
        <v>18</v>
      </c>
      <c r="E401" s="75" t="s">
        <v>344</v>
      </c>
      <c r="F401" s="33"/>
      <c r="G401" s="11" t="e">
        <f>#REF!</f>
        <v>#REF!</v>
      </c>
      <c r="H401" s="11" t="e">
        <f>#REF!</f>
        <v>#REF!</v>
      </c>
      <c r="I401" s="11">
        <f>I402</f>
        <v>0</v>
      </c>
      <c r="J401" s="11"/>
      <c r="K401" s="11"/>
    </row>
    <row r="402" spans="1:12" ht="21" hidden="1" customHeight="1" x14ac:dyDescent="0.2">
      <c r="A402" s="96" t="s">
        <v>293</v>
      </c>
      <c r="B402" s="31" t="s">
        <v>46</v>
      </c>
      <c r="C402" s="31" t="s">
        <v>8</v>
      </c>
      <c r="D402" s="31" t="s">
        <v>18</v>
      </c>
      <c r="E402" s="75" t="s">
        <v>344</v>
      </c>
      <c r="F402" s="33" t="s">
        <v>53</v>
      </c>
      <c r="G402" s="11">
        <f>G403</f>
        <v>0</v>
      </c>
      <c r="H402" s="11">
        <f>H403</f>
        <v>0</v>
      </c>
      <c r="I402" s="11">
        <f>I403</f>
        <v>0</v>
      </c>
      <c r="J402" s="11"/>
      <c r="K402" s="11"/>
    </row>
    <row r="403" spans="1:12" ht="22.5" hidden="1" x14ac:dyDescent="0.2">
      <c r="A403" s="96" t="s">
        <v>294</v>
      </c>
      <c r="B403" s="31" t="s">
        <v>46</v>
      </c>
      <c r="C403" s="31" t="s">
        <v>8</v>
      </c>
      <c r="D403" s="31" t="s">
        <v>18</v>
      </c>
      <c r="E403" s="75" t="s">
        <v>344</v>
      </c>
      <c r="F403" s="33" t="s">
        <v>55</v>
      </c>
      <c r="G403" s="11">
        <f>G455+G456</f>
        <v>0</v>
      </c>
      <c r="H403" s="11">
        <f>H455+H456</f>
        <v>0</v>
      </c>
      <c r="I403" s="151">
        <v>0</v>
      </c>
      <c r="J403" s="11"/>
      <c r="K403" s="11"/>
      <c r="L403" s="180"/>
    </row>
    <row r="404" spans="1:12" ht="16.5" hidden="1" customHeight="1" x14ac:dyDescent="0.2">
      <c r="A404" s="3" t="s">
        <v>267</v>
      </c>
      <c r="B404" s="31" t="s">
        <v>46</v>
      </c>
      <c r="C404" s="31" t="s">
        <v>8</v>
      </c>
      <c r="D404" s="31" t="s">
        <v>18</v>
      </c>
      <c r="E404" s="75" t="s">
        <v>268</v>
      </c>
      <c r="F404" s="33"/>
      <c r="G404" s="11"/>
      <c r="H404" s="11"/>
      <c r="I404" s="11">
        <f>I405</f>
        <v>0</v>
      </c>
      <c r="J404" s="11"/>
      <c r="K404" s="11"/>
    </row>
    <row r="405" spans="1:12" ht="24" hidden="1" customHeight="1" x14ac:dyDescent="0.2">
      <c r="A405" s="96" t="s">
        <v>293</v>
      </c>
      <c r="B405" s="31" t="s">
        <v>46</v>
      </c>
      <c r="C405" s="31" t="s">
        <v>8</v>
      </c>
      <c r="D405" s="31" t="s">
        <v>18</v>
      </c>
      <c r="E405" s="75" t="s">
        <v>268</v>
      </c>
      <c r="F405" s="33" t="s">
        <v>53</v>
      </c>
      <c r="G405" s="11" t="e">
        <f>G406</f>
        <v>#REF!</v>
      </c>
      <c r="H405" s="11" t="e">
        <f>H406</f>
        <v>#REF!</v>
      </c>
      <c r="I405" s="11">
        <f>I406</f>
        <v>0</v>
      </c>
      <c r="J405" s="11"/>
      <c r="K405" s="11"/>
    </row>
    <row r="406" spans="1:12" ht="22.5" hidden="1" x14ac:dyDescent="0.2">
      <c r="A406" s="96" t="s">
        <v>294</v>
      </c>
      <c r="B406" s="31" t="s">
        <v>46</v>
      </c>
      <c r="C406" s="31" t="s">
        <v>8</v>
      </c>
      <c r="D406" s="31" t="s">
        <v>18</v>
      </c>
      <c r="E406" s="75" t="s">
        <v>268</v>
      </c>
      <c r="F406" s="33" t="s">
        <v>55</v>
      </c>
      <c r="G406" s="11" t="e">
        <f>#REF!+G407</f>
        <v>#REF!</v>
      </c>
      <c r="H406" s="11" t="e">
        <f>#REF!+H407</f>
        <v>#REF!</v>
      </c>
      <c r="I406" s="151">
        <v>0</v>
      </c>
      <c r="J406" s="11"/>
      <c r="K406" s="11"/>
    </row>
    <row r="407" spans="1:12" ht="24" hidden="1" customHeight="1" x14ac:dyDescent="0.2">
      <c r="A407" s="3" t="s">
        <v>302</v>
      </c>
      <c r="B407" s="31" t="s">
        <v>46</v>
      </c>
      <c r="C407" s="31" t="s">
        <v>8</v>
      </c>
      <c r="D407" s="31" t="s">
        <v>18</v>
      </c>
      <c r="E407" s="75" t="s">
        <v>303</v>
      </c>
      <c r="F407" s="33"/>
      <c r="G407" s="11"/>
      <c r="H407" s="11"/>
      <c r="I407" s="11">
        <f>I408</f>
        <v>0</v>
      </c>
      <c r="J407" s="11"/>
      <c r="K407" s="11"/>
    </row>
    <row r="408" spans="1:12" ht="24" hidden="1" customHeight="1" x14ac:dyDescent="0.2">
      <c r="A408" s="96" t="s">
        <v>293</v>
      </c>
      <c r="B408" s="31" t="s">
        <v>46</v>
      </c>
      <c r="C408" s="31" t="s">
        <v>8</v>
      </c>
      <c r="D408" s="31" t="s">
        <v>18</v>
      </c>
      <c r="E408" s="75" t="s">
        <v>303</v>
      </c>
      <c r="F408" s="33" t="s">
        <v>53</v>
      </c>
      <c r="G408" s="11" t="e">
        <f>G409</f>
        <v>#REF!</v>
      </c>
      <c r="H408" s="11" t="e">
        <f>H409</f>
        <v>#REF!</v>
      </c>
      <c r="I408" s="11">
        <f>I409</f>
        <v>0</v>
      </c>
      <c r="J408" s="11"/>
      <c r="K408" s="11"/>
    </row>
    <row r="409" spans="1:12" ht="22.5" hidden="1" x14ac:dyDescent="0.2">
      <c r="A409" s="96" t="s">
        <v>294</v>
      </c>
      <c r="B409" s="31" t="s">
        <v>46</v>
      </c>
      <c r="C409" s="31" t="s">
        <v>8</v>
      </c>
      <c r="D409" s="31" t="s">
        <v>18</v>
      </c>
      <c r="E409" s="75" t="s">
        <v>303</v>
      </c>
      <c r="F409" s="33" t="s">
        <v>55</v>
      </c>
      <c r="G409" s="11" t="e">
        <f>#REF!+#REF!</f>
        <v>#REF!</v>
      </c>
      <c r="H409" s="11" t="e">
        <f>#REF!+#REF!</f>
        <v>#REF!</v>
      </c>
      <c r="I409" s="151">
        <v>0</v>
      </c>
      <c r="J409" s="11"/>
      <c r="K409" s="11"/>
    </row>
    <row r="410" spans="1:12" s="150" customFormat="1" ht="24.75" customHeight="1" x14ac:dyDescent="0.2">
      <c r="A410" s="3" t="s">
        <v>390</v>
      </c>
      <c r="B410" s="31" t="s">
        <v>46</v>
      </c>
      <c r="C410" s="31" t="s">
        <v>8</v>
      </c>
      <c r="D410" s="31" t="s">
        <v>18</v>
      </c>
      <c r="E410" s="75" t="s">
        <v>342</v>
      </c>
      <c r="F410" s="33"/>
      <c r="G410" s="11">
        <f>G472</f>
        <v>0</v>
      </c>
      <c r="H410" s="11">
        <f>H472</f>
        <v>0</v>
      </c>
      <c r="I410" s="11">
        <f>I411</f>
        <v>251623.74</v>
      </c>
      <c r="J410" s="11"/>
      <c r="K410" s="11"/>
    </row>
    <row r="411" spans="1:12" x14ac:dyDescent="0.2">
      <c r="A411" s="3" t="s">
        <v>224</v>
      </c>
      <c r="B411" s="31" t="s">
        <v>46</v>
      </c>
      <c r="C411" s="31" t="s">
        <v>8</v>
      </c>
      <c r="D411" s="31" t="s">
        <v>18</v>
      </c>
      <c r="E411" s="75" t="s">
        <v>389</v>
      </c>
      <c r="F411" s="33"/>
      <c r="G411" s="11">
        <f>G418</f>
        <v>0</v>
      </c>
      <c r="H411" s="11">
        <f>H418</f>
        <v>0</v>
      </c>
      <c r="I411" s="11">
        <f>I412+I414</f>
        <v>251623.74</v>
      </c>
      <c r="J411" s="11"/>
      <c r="K411" s="11"/>
    </row>
    <row r="412" spans="1:12" ht="23.25" customHeight="1" x14ac:dyDescent="0.2">
      <c r="A412" s="96" t="s">
        <v>293</v>
      </c>
      <c r="B412" s="31" t="s">
        <v>46</v>
      </c>
      <c r="C412" s="31" t="s">
        <v>8</v>
      </c>
      <c r="D412" s="31" t="s">
        <v>18</v>
      </c>
      <c r="E412" s="75" t="s">
        <v>389</v>
      </c>
      <c r="F412" s="48" t="s">
        <v>53</v>
      </c>
      <c r="G412" s="11" t="e">
        <f t="shared" ref="G412:I412" si="43">G413</f>
        <v>#REF!</v>
      </c>
      <c r="H412" s="11" t="e">
        <f t="shared" si="43"/>
        <v>#REF!</v>
      </c>
      <c r="I412" s="11">
        <f t="shared" si="43"/>
        <v>251623.74</v>
      </c>
      <c r="J412" s="11"/>
      <c r="K412" s="11"/>
    </row>
    <row r="413" spans="1:12" ht="22.5" x14ac:dyDescent="0.2">
      <c r="A413" s="96" t="s">
        <v>294</v>
      </c>
      <c r="B413" s="31" t="s">
        <v>46</v>
      </c>
      <c r="C413" s="31" t="s">
        <v>8</v>
      </c>
      <c r="D413" s="31" t="s">
        <v>18</v>
      </c>
      <c r="E413" s="75" t="s">
        <v>389</v>
      </c>
      <c r="F413" s="48" t="s">
        <v>55</v>
      </c>
      <c r="G413" s="11" t="e">
        <f>G416</f>
        <v>#REF!</v>
      </c>
      <c r="H413" s="11" t="e">
        <f>H416</f>
        <v>#REF!</v>
      </c>
      <c r="I413" s="12">
        <v>251623.74</v>
      </c>
      <c r="J413" s="11"/>
      <c r="K413" s="11"/>
    </row>
    <row r="414" spans="1:12" hidden="1" x14ac:dyDescent="0.2">
      <c r="A414" s="96" t="s">
        <v>69</v>
      </c>
      <c r="B414" s="31" t="s">
        <v>46</v>
      </c>
      <c r="C414" s="31" t="s">
        <v>8</v>
      </c>
      <c r="D414" s="31" t="s">
        <v>18</v>
      </c>
      <c r="E414" s="75" t="s">
        <v>389</v>
      </c>
      <c r="F414" s="48" t="s">
        <v>19</v>
      </c>
      <c r="G414" s="11"/>
      <c r="H414" s="11"/>
      <c r="I414" s="11">
        <f>I415</f>
        <v>0</v>
      </c>
      <c r="J414" s="11"/>
      <c r="K414" s="11"/>
    </row>
    <row r="415" spans="1:12" hidden="1" x14ac:dyDescent="0.2">
      <c r="A415" s="3" t="s">
        <v>385</v>
      </c>
      <c r="B415" s="31" t="s">
        <v>46</v>
      </c>
      <c r="C415" s="31" t="s">
        <v>8</v>
      </c>
      <c r="D415" s="31" t="s">
        <v>18</v>
      </c>
      <c r="E415" s="75" t="s">
        <v>389</v>
      </c>
      <c r="F415" s="48" t="s">
        <v>93</v>
      </c>
      <c r="G415" s="12"/>
      <c r="H415" s="12"/>
      <c r="I415" s="12">
        <v>0</v>
      </c>
      <c r="J415" s="11"/>
      <c r="K415" s="11"/>
    </row>
    <row r="416" spans="1:12" ht="22.5" x14ac:dyDescent="0.2">
      <c r="A416" s="3" t="s">
        <v>388</v>
      </c>
      <c r="B416" s="31" t="s">
        <v>46</v>
      </c>
      <c r="C416" s="31" t="s">
        <v>8</v>
      </c>
      <c r="D416" s="31" t="s">
        <v>18</v>
      </c>
      <c r="E416" s="75" t="s">
        <v>378</v>
      </c>
      <c r="F416" s="33"/>
      <c r="G416" s="11" t="e">
        <f>G427</f>
        <v>#REF!</v>
      </c>
      <c r="H416" s="11" t="e">
        <f>H427</f>
        <v>#REF!</v>
      </c>
      <c r="I416" s="11">
        <f t="shared" ref="I416:I418" si="44">I417</f>
        <v>1336444.44</v>
      </c>
      <c r="J416" s="11"/>
      <c r="K416" s="11"/>
    </row>
    <row r="417" spans="1:14" ht="22.5" x14ac:dyDescent="0.2">
      <c r="A417" s="3" t="s">
        <v>380</v>
      </c>
      <c r="B417" s="31" t="s">
        <v>46</v>
      </c>
      <c r="C417" s="31" t="s">
        <v>8</v>
      </c>
      <c r="D417" s="31" t="s">
        <v>18</v>
      </c>
      <c r="E417" s="75" t="s">
        <v>379</v>
      </c>
      <c r="F417" s="33"/>
      <c r="G417" s="11">
        <f>G477</f>
        <v>0</v>
      </c>
      <c r="H417" s="11">
        <f>H477</f>
        <v>0</v>
      </c>
      <c r="I417" s="11">
        <f t="shared" si="44"/>
        <v>1336444.44</v>
      </c>
      <c r="J417" s="11"/>
      <c r="K417" s="11"/>
    </row>
    <row r="418" spans="1:14" ht="21" customHeight="1" x14ac:dyDescent="0.2">
      <c r="A418" s="96" t="s">
        <v>293</v>
      </c>
      <c r="B418" s="31" t="s">
        <v>46</v>
      </c>
      <c r="C418" s="31" t="s">
        <v>8</v>
      </c>
      <c r="D418" s="31" t="s">
        <v>18</v>
      </c>
      <c r="E418" s="75" t="s">
        <v>379</v>
      </c>
      <c r="F418" s="33" t="s">
        <v>53</v>
      </c>
      <c r="G418" s="11">
        <f>G419</f>
        <v>0</v>
      </c>
      <c r="H418" s="11">
        <f>H419</f>
        <v>0</v>
      </c>
      <c r="I418" s="11">
        <f t="shared" si="44"/>
        <v>1336444.44</v>
      </c>
      <c r="J418" s="11"/>
      <c r="K418" s="11"/>
    </row>
    <row r="419" spans="1:14" ht="22.5" x14ac:dyDescent="0.2">
      <c r="A419" s="96" t="s">
        <v>294</v>
      </c>
      <c r="B419" s="31" t="s">
        <v>46</v>
      </c>
      <c r="C419" s="31" t="s">
        <v>8</v>
      </c>
      <c r="D419" s="31" t="s">
        <v>18</v>
      </c>
      <c r="E419" s="75" t="s">
        <v>379</v>
      </c>
      <c r="F419" s="33" t="s">
        <v>55</v>
      </c>
      <c r="G419" s="11">
        <f>G471+G472</f>
        <v>0</v>
      </c>
      <c r="H419" s="11">
        <f>H471+H472</f>
        <v>0</v>
      </c>
      <c r="I419" s="151">
        <v>1336444.44</v>
      </c>
      <c r="J419" s="11"/>
      <c r="K419" s="11"/>
    </row>
    <row r="420" spans="1:14" hidden="1" x14ac:dyDescent="0.2">
      <c r="A420" s="238" t="s">
        <v>354</v>
      </c>
      <c r="B420" s="227" t="s">
        <v>46</v>
      </c>
      <c r="C420" s="227" t="s">
        <v>351</v>
      </c>
      <c r="D420" s="227"/>
      <c r="E420" s="228"/>
      <c r="F420" s="229"/>
      <c r="G420" s="230" t="e">
        <f>G421</f>
        <v>#REF!</v>
      </c>
      <c r="H420" s="230" t="e">
        <f>H421</f>
        <v>#REF!</v>
      </c>
      <c r="I420" s="230">
        <f>I421</f>
        <v>0</v>
      </c>
      <c r="J420" s="231"/>
      <c r="K420" s="231">
        <f>K421</f>
        <v>0</v>
      </c>
    </row>
    <row r="421" spans="1:14" hidden="1" x14ac:dyDescent="0.2">
      <c r="A421" s="3" t="s">
        <v>353</v>
      </c>
      <c r="B421" s="29" t="s">
        <v>46</v>
      </c>
      <c r="C421" s="29" t="s">
        <v>351</v>
      </c>
      <c r="D421" s="29" t="s">
        <v>8</v>
      </c>
      <c r="E421" s="90"/>
      <c r="F421" s="30"/>
      <c r="G421" s="14" t="e">
        <f>G429+G432</f>
        <v>#REF!</v>
      </c>
      <c r="H421" s="14" t="e">
        <f>H429+H432</f>
        <v>#REF!</v>
      </c>
      <c r="I421" s="11">
        <f>I422</f>
        <v>0</v>
      </c>
      <c r="J421" s="11"/>
      <c r="K421" s="11">
        <f>K422</f>
        <v>0</v>
      </c>
    </row>
    <row r="422" spans="1:14" ht="33" hidden="1" customHeight="1" x14ac:dyDescent="0.2">
      <c r="A422" s="106" t="s">
        <v>375</v>
      </c>
      <c r="B422" s="62" t="s">
        <v>46</v>
      </c>
      <c r="C422" s="62" t="s">
        <v>351</v>
      </c>
      <c r="D422" s="62" t="s">
        <v>8</v>
      </c>
      <c r="E422" s="86" t="s">
        <v>265</v>
      </c>
      <c r="F422" s="65"/>
      <c r="G422" s="17" t="e">
        <f>G426</f>
        <v>#REF!</v>
      </c>
      <c r="H422" s="17" t="e">
        <f>H425+#REF!</f>
        <v>#REF!</v>
      </c>
      <c r="I422" s="17">
        <f>I423</f>
        <v>0</v>
      </c>
      <c r="J422" s="17"/>
      <c r="K422" s="17">
        <f>K423</f>
        <v>0</v>
      </c>
    </row>
    <row r="423" spans="1:14" ht="22.5" hidden="1" customHeight="1" x14ac:dyDescent="0.2">
      <c r="A423" s="3" t="s">
        <v>291</v>
      </c>
      <c r="B423" s="31" t="s">
        <v>46</v>
      </c>
      <c r="C423" s="31" t="s">
        <v>351</v>
      </c>
      <c r="D423" s="31" t="s">
        <v>8</v>
      </c>
      <c r="E423" s="84" t="s">
        <v>264</v>
      </c>
      <c r="F423" s="33"/>
      <c r="G423" s="11">
        <f>G425</f>
        <v>0</v>
      </c>
      <c r="H423" s="11">
        <f>H425</f>
        <v>0</v>
      </c>
      <c r="I423" s="11">
        <f>I425+I430</f>
        <v>0</v>
      </c>
      <c r="J423" s="11"/>
      <c r="K423" s="11">
        <f>K425</f>
        <v>0</v>
      </c>
    </row>
    <row r="424" spans="1:14" hidden="1" x14ac:dyDescent="0.2">
      <c r="A424" s="3" t="s">
        <v>224</v>
      </c>
      <c r="B424" s="31" t="s">
        <v>46</v>
      </c>
      <c r="C424" s="31" t="s">
        <v>351</v>
      </c>
      <c r="D424" s="31" t="s">
        <v>8</v>
      </c>
      <c r="E424" s="75" t="s">
        <v>391</v>
      </c>
      <c r="F424" s="48"/>
      <c r="G424" s="142">
        <f>G425</f>
        <v>0</v>
      </c>
      <c r="H424" s="142">
        <f>H425</f>
        <v>0</v>
      </c>
      <c r="I424" s="142"/>
      <c r="J424" s="11"/>
      <c r="K424" s="11"/>
    </row>
    <row r="425" spans="1:14" ht="33.75" hidden="1" x14ac:dyDescent="0.2">
      <c r="A425" s="3" t="s">
        <v>355</v>
      </c>
      <c r="B425" s="31" t="s">
        <v>46</v>
      </c>
      <c r="C425" s="31" t="s">
        <v>351</v>
      </c>
      <c r="D425" s="31" t="s">
        <v>8</v>
      </c>
      <c r="E425" s="84" t="s">
        <v>391</v>
      </c>
      <c r="F425" s="48"/>
      <c r="G425" s="11"/>
      <c r="H425" s="11"/>
      <c r="I425" s="11">
        <f>I426</f>
        <v>0</v>
      </c>
      <c r="J425" s="11"/>
      <c r="K425" s="11">
        <f>K426</f>
        <v>0</v>
      </c>
      <c r="L425" s="191"/>
      <c r="M425" s="189"/>
      <c r="N425" s="189"/>
    </row>
    <row r="426" spans="1:14" ht="25.5" hidden="1" customHeight="1" x14ac:dyDescent="0.2">
      <c r="A426" s="3" t="s">
        <v>352</v>
      </c>
      <c r="B426" s="31" t="s">
        <v>46</v>
      </c>
      <c r="C426" s="31" t="s">
        <v>351</v>
      </c>
      <c r="D426" s="31" t="s">
        <v>8</v>
      </c>
      <c r="E426" s="75" t="s">
        <v>391</v>
      </c>
      <c r="F426" s="48" t="s">
        <v>53</v>
      </c>
      <c r="G426" s="11" t="e">
        <f>#REF!</f>
        <v>#REF!</v>
      </c>
      <c r="H426" s="11" t="e">
        <f>#REF!</f>
        <v>#REF!</v>
      </c>
      <c r="I426" s="11">
        <f>I427</f>
        <v>0</v>
      </c>
      <c r="J426" s="11"/>
      <c r="K426" s="11">
        <f>K427</f>
        <v>0</v>
      </c>
    </row>
    <row r="427" spans="1:14" ht="22.5" hidden="1" x14ac:dyDescent="0.2">
      <c r="A427" s="118" t="s">
        <v>294</v>
      </c>
      <c r="B427" s="31" t="s">
        <v>46</v>
      </c>
      <c r="C427" s="31" t="s">
        <v>351</v>
      </c>
      <c r="D427" s="31" t="s">
        <v>8</v>
      </c>
      <c r="E427" s="75" t="s">
        <v>391</v>
      </c>
      <c r="F427" s="48" t="s">
        <v>55</v>
      </c>
      <c r="G427" s="11" t="e">
        <f>G428</f>
        <v>#REF!</v>
      </c>
      <c r="H427" s="11" t="e">
        <f>H428</f>
        <v>#REF!</v>
      </c>
      <c r="I427" s="12">
        <v>0</v>
      </c>
      <c r="J427" s="11"/>
      <c r="K427" s="11">
        <f>I427</f>
        <v>0</v>
      </c>
    </row>
    <row r="428" spans="1:14" ht="25.5" hidden="1" customHeight="1" x14ac:dyDescent="0.2">
      <c r="A428" s="106" t="s">
        <v>377</v>
      </c>
      <c r="B428" s="62" t="s">
        <v>46</v>
      </c>
      <c r="C428" s="62" t="s">
        <v>351</v>
      </c>
      <c r="D428" s="62" t="s">
        <v>8</v>
      </c>
      <c r="E428" s="86" t="s">
        <v>265</v>
      </c>
      <c r="F428" s="65"/>
      <c r="G428" s="17" t="e">
        <f>G432</f>
        <v>#REF!</v>
      </c>
      <c r="H428" s="17" t="e">
        <f>H431+#REF!</f>
        <v>#REF!</v>
      </c>
      <c r="I428" s="17">
        <f>I429</f>
        <v>0</v>
      </c>
      <c r="J428" s="17"/>
      <c r="K428" s="17"/>
    </row>
    <row r="429" spans="1:14" ht="22.5" hidden="1" customHeight="1" x14ac:dyDescent="0.2">
      <c r="A429" s="3" t="s">
        <v>343</v>
      </c>
      <c r="B429" s="31" t="s">
        <v>46</v>
      </c>
      <c r="C429" s="31" t="s">
        <v>351</v>
      </c>
      <c r="D429" s="31" t="s">
        <v>8</v>
      </c>
      <c r="E429" s="84" t="s">
        <v>264</v>
      </c>
      <c r="F429" s="33"/>
      <c r="G429" s="11">
        <f>G431</f>
        <v>0</v>
      </c>
      <c r="H429" s="11">
        <f>H431</f>
        <v>0</v>
      </c>
      <c r="I429" s="11">
        <f>I430</f>
        <v>0</v>
      </c>
      <c r="J429" s="11"/>
      <c r="K429" s="11"/>
    </row>
    <row r="430" spans="1:14" hidden="1" x14ac:dyDescent="0.2">
      <c r="A430" s="3" t="s">
        <v>224</v>
      </c>
      <c r="B430" s="31" t="s">
        <v>46</v>
      </c>
      <c r="C430" s="31" t="s">
        <v>351</v>
      </c>
      <c r="D430" s="31" t="s">
        <v>8</v>
      </c>
      <c r="E430" s="84" t="s">
        <v>269</v>
      </c>
      <c r="F430" s="48"/>
      <c r="G430" s="142">
        <f>G431</f>
        <v>0</v>
      </c>
      <c r="H430" s="142">
        <f>H431</f>
        <v>0</v>
      </c>
      <c r="I430" s="142">
        <f>I432</f>
        <v>0</v>
      </c>
      <c r="J430" s="11"/>
      <c r="K430" s="11"/>
    </row>
    <row r="431" spans="1:14" hidden="1" x14ac:dyDescent="0.2">
      <c r="A431" s="3"/>
      <c r="B431" s="31"/>
      <c r="C431" s="32"/>
      <c r="D431" s="31"/>
      <c r="E431" s="84"/>
      <c r="F431" s="48"/>
      <c r="G431" s="11"/>
      <c r="H431" s="11"/>
      <c r="I431" s="11"/>
      <c r="J431" s="11"/>
      <c r="K431" s="11"/>
      <c r="L431" s="191"/>
      <c r="M431" s="189"/>
      <c r="N431" s="189"/>
    </row>
    <row r="432" spans="1:14" ht="25.5" hidden="1" customHeight="1" x14ac:dyDescent="0.2">
      <c r="A432" s="3" t="s">
        <v>352</v>
      </c>
      <c r="B432" s="31" t="s">
        <v>46</v>
      </c>
      <c r="C432" s="31" t="s">
        <v>351</v>
      </c>
      <c r="D432" s="31" t="s">
        <v>8</v>
      </c>
      <c r="E432" s="84" t="s">
        <v>269</v>
      </c>
      <c r="F432" s="48" t="s">
        <v>53</v>
      </c>
      <c r="G432" s="11" t="e">
        <f>#REF!</f>
        <v>#REF!</v>
      </c>
      <c r="H432" s="11" t="e">
        <f>#REF!</f>
        <v>#REF!</v>
      </c>
      <c r="I432" s="11">
        <f>I433</f>
        <v>0</v>
      </c>
      <c r="J432" s="11"/>
      <c r="K432" s="11"/>
    </row>
    <row r="433" spans="1:14" ht="22.5" hidden="1" x14ac:dyDescent="0.2">
      <c r="A433" s="118" t="s">
        <v>294</v>
      </c>
      <c r="B433" s="31" t="s">
        <v>46</v>
      </c>
      <c r="C433" s="31" t="s">
        <v>351</v>
      </c>
      <c r="D433" s="31" t="s">
        <v>8</v>
      </c>
      <c r="E433" s="84" t="s">
        <v>269</v>
      </c>
      <c r="F433" s="48" t="s">
        <v>55</v>
      </c>
      <c r="G433" s="11" t="e">
        <f>G434</f>
        <v>#REF!</v>
      </c>
      <c r="H433" s="11" t="e">
        <f>H434</f>
        <v>#REF!</v>
      </c>
      <c r="I433" s="12">
        <v>0</v>
      </c>
      <c r="J433" s="11"/>
      <c r="K433" s="11"/>
    </row>
    <row r="434" spans="1:14" hidden="1" x14ac:dyDescent="0.2">
      <c r="A434" s="105" t="s">
        <v>111</v>
      </c>
      <c r="B434" s="66" t="s">
        <v>46</v>
      </c>
      <c r="C434" s="66" t="s">
        <v>36</v>
      </c>
      <c r="D434" s="66"/>
      <c r="E434" s="89"/>
      <c r="F434" s="67"/>
      <c r="G434" s="27" t="e">
        <f>G435</f>
        <v>#REF!</v>
      </c>
      <c r="H434" s="27" t="e">
        <f>H435</f>
        <v>#REF!</v>
      </c>
      <c r="I434" s="27">
        <f>I435</f>
        <v>0</v>
      </c>
      <c r="J434" s="17"/>
      <c r="K434" s="17"/>
    </row>
    <row r="435" spans="1:14" hidden="1" x14ac:dyDescent="0.2">
      <c r="A435" s="3" t="s">
        <v>110</v>
      </c>
      <c r="B435" s="29" t="s">
        <v>46</v>
      </c>
      <c r="C435" s="29" t="s">
        <v>36</v>
      </c>
      <c r="D435" s="29" t="s">
        <v>36</v>
      </c>
      <c r="E435" s="90"/>
      <c r="F435" s="30"/>
      <c r="G435" s="14" t="e">
        <f>G437+G440</f>
        <v>#REF!</v>
      </c>
      <c r="H435" s="14" t="e">
        <f>H437+H440</f>
        <v>#REF!</v>
      </c>
      <c r="I435" s="11">
        <f t="shared" ref="I435:I440" si="45">I436</f>
        <v>0</v>
      </c>
      <c r="J435" s="11"/>
      <c r="K435" s="11"/>
    </row>
    <row r="436" spans="1:14" ht="22.5" hidden="1" x14ac:dyDescent="0.2">
      <c r="A436" s="106" t="s">
        <v>310</v>
      </c>
      <c r="B436" s="62" t="s">
        <v>46</v>
      </c>
      <c r="C436" s="62" t="s">
        <v>36</v>
      </c>
      <c r="D436" s="62" t="s">
        <v>36</v>
      </c>
      <c r="E436" s="86" t="s">
        <v>271</v>
      </c>
      <c r="F436" s="65"/>
      <c r="G436" s="17" t="e">
        <f>G440</f>
        <v>#REF!</v>
      </c>
      <c r="H436" s="17" t="e">
        <f>H439+#REF!</f>
        <v>#REF!</v>
      </c>
      <c r="I436" s="17">
        <f>I437</f>
        <v>0</v>
      </c>
      <c r="J436" s="17"/>
      <c r="K436" s="17"/>
    </row>
    <row r="437" spans="1:14" ht="22.5" hidden="1" customHeight="1" x14ac:dyDescent="0.2">
      <c r="A437" s="3" t="s">
        <v>304</v>
      </c>
      <c r="B437" s="31" t="s">
        <v>46</v>
      </c>
      <c r="C437" s="32" t="s">
        <v>36</v>
      </c>
      <c r="D437" s="32" t="s">
        <v>36</v>
      </c>
      <c r="E437" s="84" t="s">
        <v>272</v>
      </c>
      <c r="F437" s="33"/>
      <c r="G437" s="11">
        <f>G439</f>
        <v>0</v>
      </c>
      <c r="H437" s="11">
        <f>H439</f>
        <v>0</v>
      </c>
      <c r="I437" s="11">
        <f>I439</f>
        <v>0</v>
      </c>
      <c r="J437" s="11"/>
      <c r="K437" s="11"/>
    </row>
    <row r="438" spans="1:14" hidden="1" x14ac:dyDescent="0.2">
      <c r="A438" s="3" t="s">
        <v>224</v>
      </c>
      <c r="B438" s="31" t="s">
        <v>46</v>
      </c>
      <c r="C438" s="31" t="s">
        <v>36</v>
      </c>
      <c r="D438" s="31" t="s">
        <v>36</v>
      </c>
      <c r="E438" s="84" t="s">
        <v>276</v>
      </c>
      <c r="F438" s="48"/>
      <c r="G438" s="142">
        <f>G439</f>
        <v>0</v>
      </c>
      <c r="H438" s="142">
        <f>H439</f>
        <v>0</v>
      </c>
      <c r="I438" s="142">
        <f>I439</f>
        <v>0</v>
      </c>
      <c r="J438" s="11"/>
      <c r="K438" s="11"/>
    </row>
    <row r="439" spans="1:14" ht="56.25" hidden="1" x14ac:dyDescent="0.2">
      <c r="A439" s="3" t="s">
        <v>211</v>
      </c>
      <c r="B439" s="31" t="s">
        <v>46</v>
      </c>
      <c r="C439" s="32" t="s">
        <v>36</v>
      </c>
      <c r="D439" s="32" t="s">
        <v>36</v>
      </c>
      <c r="E439" s="84" t="s">
        <v>276</v>
      </c>
      <c r="F439" s="48"/>
      <c r="G439" s="11"/>
      <c r="H439" s="11"/>
      <c r="I439" s="11">
        <f t="shared" si="45"/>
        <v>0</v>
      </c>
      <c r="J439" s="11"/>
      <c r="K439" s="11"/>
      <c r="L439" s="191"/>
      <c r="M439" s="189"/>
      <c r="N439" s="189"/>
    </row>
    <row r="440" spans="1:14" ht="25.5" hidden="1" customHeight="1" x14ac:dyDescent="0.2">
      <c r="A440" s="3" t="s">
        <v>117</v>
      </c>
      <c r="B440" s="31" t="s">
        <v>46</v>
      </c>
      <c r="C440" s="32" t="s">
        <v>36</v>
      </c>
      <c r="D440" s="32" t="s">
        <v>36</v>
      </c>
      <c r="E440" s="84" t="s">
        <v>276</v>
      </c>
      <c r="F440" s="48" t="s">
        <v>76</v>
      </c>
      <c r="G440" s="11" t="e">
        <f>#REF!</f>
        <v>#REF!</v>
      </c>
      <c r="H440" s="11" t="e">
        <f>#REF!</f>
        <v>#REF!</v>
      </c>
      <c r="I440" s="11">
        <f t="shared" si="45"/>
        <v>0</v>
      </c>
      <c r="J440" s="11"/>
      <c r="K440" s="11"/>
    </row>
    <row r="441" spans="1:14" hidden="1" x14ac:dyDescent="0.2">
      <c r="A441" s="6" t="s">
        <v>74</v>
      </c>
      <c r="B441" s="31" t="s">
        <v>46</v>
      </c>
      <c r="C441" s="32" t="s">
        <v>36</v>
      </c>
      <c r="D441" s="32" t="s">
        <v>36</v>
      </c>
      <c r="E441" s="84" t="s">
        <v>276</v>
      </c>
      <c r="F441" s="33" t="s">
        <v>77</v>
      </c>
      <c r="G441" s="11">
        <f>G442</f>
        <v>0</v>
      </c>
      <c r="H441" s="11">
        <f>H442</f>
        <v>0</v>
      </c>
      <c r="I441" s="12">
        <v>0</v>
      </c>
      <c r="J441" s="11"/>
      <c r="K441" s="11"/>
    </row>
    <row r="442" spans="1:14" hidden="1" x14ac:dyDescent="0.2">
      <c r="A442" s="96" t="s">
        <v>90</v>
      </c>
      <c r="B442" s="31" t="s">
        <v>46</v>
      </c>
      <c r="C442" s="32" t="s">
        <v>36</v>
      </c>
      <c r="D442" s="32" t="s">
        <v>36</v>
      </c>
      <c r="E442" s="84" t="s">
        <v>207</v>
      </c>
      <c r="F442" s="33" t="s">
        <v>89</v>
      </c>
      <c r="G442" s="12"/>
      <c r="H442" s="12"/>
      <c r="I442" s="12"/>
      <c r="J442" s="11"/>
      <c r="K442" s="11"/>
    </row>
    <row r="443" spans="1:14" hidden="1" x14ac:dyDescent="0.2">
      <c r="A443" s="226" t="s">
        <v>111</v>
      </c>
      <c r="B443" s="227" t="s">
        <v>46</v>
      </c>
      <c r="C443" s="227" t="s">
        <v>36</v>
      </c>
      <c r="D443" s="227"/>
      <c r="E443" s="228"/>
      <c r="F443" s="229"/>
      <c r="G443" s="230" t="e">
        <f>G450</f>
        <v>#REF!</v>
      </c>
      <c r="H443" s="230" t="e">
        <f>H450</f>
        <v>#REF!</v>
      </c>
      <c r="I443" s="230">
        <f>I450+I444</f>
        <v>0</v>
      </c>
      <c r="J443" s="231"/>
      <c r="K443" s="231"/>
    </row>
    <row r="444" spans="1:14" hidden="1" x14ac:dyDescent="0.2">
      <c r="A444" s="97" t="s">
        <v>362</v>
      </c>
      <c r="B444" s="29" t="s">
        <v>46</v>
      </c>
      <c r="C444" s="29" t="s">
        <v>36</v>
      </c>
      <c r="D444" s="29" t="s">
        <v>36</v>
      </c>
      <c r="E444" s="90"/>
      <c r="F444" s="30"/>
      <c r="G444" s="14" t="e">
        <f>G446+G448</f>
        <v>#REF!</v>
      </c>
      <c r="H444" s="14" t="e">
        <f>H446+H448</f>
        <v>#REF!</v>
      </c>
      <c r="I444" s="11">
        <f>I445</f>
        <v>0</v>
      </c>
      <c r="J444" s="11"/>
      <c r="K444" s="11"/>
    </row>
    <row r="445" spans="1:14" ht="22.5" hidden="1" x14ac:dyDescent="0.2">
      <c r="A445" s="106" t="s">
        <v>328</v>
      </c>
      <c r="B445" s="62" t="s">
        <v>46</v>
      </c>
      <c r="C445" s="62" t="s">
        <v>36</v>
      </c>
      <c r="D445" s="62" t="s">
        <v>36</v>
      </c>
      <c r="E445" s="86" t="s">
        <v>271</v>
      </c>
      <c r="F445" s="65"/>
      <c r="G445" s="17" t="e">
        <f>G448</f>
        <v>#REF!</v>
      </c>
      <c r="H445" s="17" t="e">
        <f>#REF!+#REF!</f>
        <v>#REF!</v>
      </c>
      <c r="I445" s="17">
        <f>I446</f>
        <v>0</v>
      </c>
      <c r="J445" s="17"/>
      <c r="K445" s="17"/>
    </row>
    <row r="446" spans="1:14" ht="22.5" hidden="1" customHeight="1" x14ac:dyDescent="0.2">
      <c r="A446" s="3" t="s">
        <v>273</v>
      </c>
      <c r="B446" s="31" t="s">
        <v>46</v>
      </c>
      <c r="C446" s="32" t="s">
        <v>36</v>
      </c>
      <c r="D446" s="31" t="s">
        <v>36</v>
      </c>
      <c r="E446" s="84" t="s">
        <v>272</v>
      </c>
      <c r="F446" s="33"/>
      <c r="G446" s="11" t="e">
        <f>#REF!</f>
        <v>#REF!</v>
      </c>
      <c r="H446" s="11" t="e">
        <f>#REF!</f>
        <v>#REF!</v>
      </c>
      <c r="I446" s="11">
        <f>I447</f>
        <v>0</v>
      </c>
      <c r="J446" s="11"/>
      <c r="K446" s="11"/>
    </row>
    <row r="447" spans="1:14" hidden="1" x14ac:dyDescent="0.2">
      <c r="A447" s="3" t="s">
        <v>224</v>
      </c>
      <c r="B447" s="31" t="s">
        <v>46</v>
      </c>
      <c r="C447" s="31" t="s">
        <v>36</v>
      </c>
      <c r="D447" s="31" t="s">
        <v>36</v>
      </c>
      <c r="E447" s="84" t="s">
        <v>276</v>
      </c>
      <c r="F447" s="48"/>
      <c r="G447" s="142" t="e">
        <f>#REF!</f>
        <v>#REF!</v>
      </c>
      <c r="H447" s="142" t="e">
        <f>#REF!</f>
        <v>#REF!</v>
      </c>
      <c r="I447" s="142">
        <f>I448</f>
        <v>0</v>
      </c>
      <c r="J447" s="11"/>
      <c r="K447" s="11"/>
    </row>
    <row r="448" spans="1:14" ht="25.5" hidden="1" customHeight="1" x14ac:dyDescent="0.2">
      <c r="A448" s="3" t="s">
        <v>295</v>
      </c>
      <c r="B448" s="31" t="s">
        <v>46</v>
      </c>
      <c r="C448" s="32" t="s">
        <v>36</v>
      </c>
      <c r="D448" s="31" t="s">
        <v>36</v>
      </c>
      <c r="E448" s="84" t="s">
        <v>276</v>
      </c>
      <c r="F448" s="48" t="s">
        <v>76</v>
      </c>
      <c r="G448" s="11" t="e">
        <f>#REF!</f>
        <v>#REF!</v>
      </c>
      <c r="H448" s="11" t="e">
        <f>#REF!</f>
        <v>#REF!</v>
      </c>
      <c r="I448" s="11">
        <f>I449</f>
        <v>0</v>
      </c>
      <c r="J448" s="11"/>
      <c r="K448" s="11"/>
    </row>
    <row r="449" spans="1:11" hidden="1" x14ac:dyDescent="0.2">
      <c r="A449" s="118" t="s">
        <v>325</v>
      </c>
      <c r="B449" s="31" t="s">
        <v>46</v>
      </c>
      <c r="C449" s="32" t="s">
        <v>36</v>
      </c>
      <c r="D449" s="31" t="s">
        <v>36</v>
      </c>
      <c r="E449" s="84" t="s">
        <v>276</v>
      </c>
      <c r="F449" s="33" t="s">
        <v>77</v>
      </c>
      <c r="G449" s="11" t="e">
        <f>G450</f>
        <v>#REF!</v>
      </c>
      <c r="H449" s="11" t="e">
        <f>H450</f>
        <v>#REF!</v>
      </c>
      <c r="I449" s="12">
        <v>0</v>
      </c>
      <c r="J449" s="11"/>
      <c r="K449" s="11"/>
    </row>
    <row r="450" spans="1:11" hidden="1" x14ac:dyDescent="0.2">
      <c r="A450" s="239" t="s">
        <v>318</v>
      </c>
      <c r="B450" s="240" t="s">
        <v>46</v>
      </c>
      <c r="C450" s="240" t="s">
        <v>36</v>
      </c>
      <c r="D450" s="240" t="s">
        <v>9</v>
      </c>
      <c r="E450" s="241"/>
      <c r="F450" s="242"/>
      <c r="G450" s="243" t="e">
        <f>G452+G454</f>
        <v>#REF!</v>
      </c>
      <c r="H450" s="243" t="e">
        <f>H452+H454</f>
        <v>#REF!</v>
      </c>
      <c r="I450" s="244">
        <f>I451</f>
        <v>0</v>
      </c>
      <c r="J450" s="244"/>
      <c r="K450" s="244"/>
    </row>
    <row r="451" spans="1:11" ht="33.75" hidden="1" x14ac:dyDescent="0.2">
      <c r="A451" s="248" t="s">
        <v>363</v>
      </c>
      <c r="B451" s="249" t="s">
        <v>46</v>
      </c>
      <c r="C451" s="249" t="s">
        <v>36</v>
      </c>
      <c r="D451" s="249" t="s">
        <v>9</v>
      </c>
      <c r="E451" s="250" t="s">
        <v>315</v>
      </c>
      <c r="F451" s="251"/>
      <c r="G451" s="252" t="e">
        <f>G454</f>
        <v>#REF!</v>
      </c>
      <c r="H451" s="252" t="e">
        <f>#REF!+#REF!</f>
        <v>#REF!</v>
      </c>
      <c r="I451" s="252">
        <f>I452</f>
        <v>0</v>
      </c>
      <c r="J451" s="252"/>
      <c r="K451" s="252"/>
    </row>
    <row r="452" spans="1:11" ht="22.5" hidden="1" customHeight="1" x14ac:dyDescent="0.2">
      <c r="A452" s="3" t="s">
        <v>324</v>
      </c>
      <c r="B452" s="31" t="s">
        <v>46</v>
      </c>
      <c r="C452" s="32" t="s">
        <v>36</v>
      </c>
      <c r="D452" s="31" t="s">
        <v>9</v>
      </c>
      <c r="E452" s="84" t="s">
        <v>316</v>
      </c>
      <c r="F452" s="33"/>
      <c r="G452" s="11" t="e">
        <f>#REF!</f>
        <v>#REF!</v>
      </c>
      <c r="H452" s="11" t="e">
        <f>#REF!</f>
        <v>#REF!</v>
      </c>
      <c r="I452" s="11">
        <f>I453</f>
        <v>0</v>
      </c>
      <c r="J452" s="11"/>
      <c r="K452" s="11"/>
    </row>
    <row r="453" spans="1:11" hidden="1" x14ac:dyDescent="0.2">
      <c r="A453" s="3" t="s">
        <v>224</v>
      </c>
      <c r="B453" s="31" t="s">
        <v>46</v>
      </c>
      <c r="C453" s="31" t="s">
        <v>36</v>
      </c>
      <c r="D453" s="31" t="s">
        <v>9</v>
      </c>
      <c r="E453" s="84" t="s">
        <v>317</v>
      </c>
      <c r="F453" s="48"/>
      <c r="G453" s="142" t="e">
        <f>#REF!</f>
        <v>#REF!</v>
      </c>
      <c r="H453" s="142" t="e">
        <f>#REF!</f>
        <v>#REF!</v>
      </c>
      <c r="I453" s="142">
        <f>I454</f>
        <v>0</v>
      </c>
      <c r="J453" s="11"/>
      <c r="K453" s="11"/>
    </row>
    <row r="454" spans="1:11" ht="25.5" hidden="1" customHeight="1" x14ac:dyDescent="0.2">
      <c r="A454" s="3" t="s">
        <v>295</v>
      </c>
      <c r="B454" s="31" t="s">
        <v>46</v>
      </c>
      <c r="C454" s="32" t="s">
        <v>36</v>
      </c>
      <c r="D454" s="31" t="s">
        <v>9</v>
      </c>
      <c r="E454" s="84" t="s">
        <v>317</v>
      </c>
      <c r="F454" s="48" t="s">
        <v>76</v>
      </c>
      <c r="G454" s="11" t="e">
        <f>#REF!</f>
        <v>#REF!</v>
      </c>
      <c r="H454" s="11" t="e">
        <f>#REF!</f>
        <v>#REF!</v>
      </c>
      <c r="I454" s="11">
        <f>I455</f>
        <v>0</v>
      </c>
      <c r="J454" s="11"/>
      <c r="K454" s="11"/>
    </row>
    <row r="455" spans="1:11" hidden="1" x14ac:dyDescent="0.2">
      <c r="A455" s="118" t="s">
        <v>325</v>
      </c>
      <c r="B455" s="31" t="s">
        <v>46</v>
      </c>
      <c r="C455" s="32" t="s">
        <v>36</v>
      </c>
      <c r="D455" s="31" t="s">
        <v>9</v>
      </c>
      <c r="E455" s="84" t="s">
        <v>317</v>
      </c>
      <c r="F455" s="33" t="s">
        <v>77</v>
      </c>
      <c r="G455" s="11">
        <f>G456</f>
        <v>0</v>
      </c>
      <c r="H455" s="11">
        <f>H456</f>
        <v>0</v>
      </c>
      <c r="I455" s="12">
        <v>0</v>
      </c>
      <c r="J455" s="11"/>
      <c r="K455" s="11"/>
    </row>
    <row r="456" spans="1:11" hidden="1" x14ac:dyDescent="0.2">
      <c r="A456" s="96" t="s">
        <v>90</v>
      </c>
      <c r="B456" s="31" t="s">
        <v>46</v>
      </c>
      <c r="C456" s="32" t="s">
        <v>36</v>
      </c>
      <c r="D456" s="31" t="s">
        <v>9</v>
      </c>
      <c r="E456" s="84" t="s">
        <v>207</v>
      </c>
      <c r="F456" s="48" t="s">
        <v>75</v>
      </c>
      <c r="G456" s="12"/>
      <c r="H456" s="12"/>
      <c r="I456" s="12">
        <v>0</v>
      </c>
      <c r="J456" s="11"/>
      <c r="K456" s="11"/>
    </row>
    <row r="457" spans="1:11" x14ac:dyDescent="0.2">
      <c r="A457" s="127" t="s">
        <v>125</v>
      </c>
      <c r="B457" s="128" t="s">
        <v>46</v>
      </c>
      <c r="C457" s="129" t="s">
        <v>10</v>
      </c>
      <c r="D457" s="129"/>
      <c r="E457" s="130"/>
      <c r="F457" s="131"/>
      <c r="G457" s="132"/>
      <c r="H457" s="132"/>
      <c r="I457" s="132">
        <f>I458</f>
        <v>12147000</v>
      </c>
      <c r="J457" s="132"/>
      <c r="K457" s="132"/>
    </row>
    <row r="458" spans="1:11" x14ac:dyDescent="0.2">
      <c r="A458" s="97" t="s">
        <v>4</v>
      </c>
      <c r="B458" s="29" t="s">
        <v>46</v>
      </c>
      <c r="C458" s="68" t="s">
        <v>10</v>
      </c>
      <c r="D458" s="68" t="s">
        <v>5</v>
      </c>
      <c r="E458" s="91"/>
      <c r="F458" s="69"/>
      <c r="G458" s="10"/>
      <c r="H458" s="10"/>
      <c r="I458" s="10">
        <f>I459</f>
        <v>12147000</v>
      </c>
      <c r="J458" s="10"/>
      <c r="K458" s="10"/>
    </row>
    <row r="459" spans="1:11" ht="22.5" x14ac:dyDescent="0.2">
      <c r="A459" s="106" t="s">
        <v>382</v>
      </c>
      <c r="B459" s="62" t="s">
        <v>46</v>
      </c>
      <c r="C459" s="63" t="s">
        <v>10</v>
      </c>
      <c r="D459" s="63" t="s">
        <v>5</v>
      </c>
      <c r="E459" s="86" t="s">
        <v>271</v>
      </c>
      <c r="F459" s="65"/>
      <c r="G459" s="17">
        <f>G462</f>
        <v>0</v>
      </c>
      <c r="H459" s="17" t="e">
        <f>H461+#REF!</f>
        <v>#REF!</v>
      </c>
      <c r="I459" s="17">
        <f>I460+I490</f>
        <v>12147000</v>
      </c>
      <c r="J459" s="17"/>
      <c r="K459" s="17"/>
    </row>
    <row r="460" spans="1:11" ht="22.5" x14ac:dyDescent="0.2">
      <c r="A460" s="3" t="s">
        <v>273</v>
      </c>
      <c r="B460" s="31" t="s">
        <v>46</v>
      </c>
      <c r="C460" s="32" t="s">
        <v>10</v>
      </c>
      <c r="D460" s="32" t="s">
        <v>5</v>
      </c>
      <c r="E460" s="84" t="s">
        <v>272</v>
      </c>
      <c r="F460" s="33"/>
      <c r="G460" s="142">
        <f t="shared" ref="G460:I462" si="46">G461</f>
        <v>0</v>
      </c>
      <c r="H460" s="142">
        <f t="shared" si="46"/>
        <v>0</v>
      </c>
      <c r="I460" s="142">
        <f>I461+I478+I469+I466</f>
        <v>12147000</v>
      </c>
      <c r="J460" s="142"/>
      <c r="K460" s="142"/>
    </row>
    <row r="461" spans="1:11" ht="22.5" x14ac:dyDescent="0.2">
      <c r="A461" s="3" t="s">
        <v>274</v>
      </c>
      <c r="B461" s="31" t="s">
        <v>46</v>
      </c>
      <c r="C461" s="32" t="s">
        <v>10</v>
      </c>
      <c r="D461" s="32" t="s">
        <v>5</v>
      </c>
      <c r="E461" s="84" t="s">
        <v>275</v>
      </c>
      <c r="F461" s="33"/>
      <c r="G461" s="142">
        <f t="shared" si="46"/>
        <v>0</v>
      </c>
      <c r="H461" s="142">
        <f t="shared" si="46"/>
        <v>0</v>
      </c>
      <c r="I461" s="142">
        <f t="shared" si="46"/>
        <v>12025000</v>
      </c>
      <c r="J461" s="142"/>
      <c r="K461" s="142"/>
    </row>
    <row r="462" spans="1:11" ht="22.5" customHeight="1" x14ac:dyDescent="0.2">
      <c r="A462" s="96" t="s">
        <v>295</v>
      </c>
      <c r="B462" s="31" t="s">
        <v>46</v>
      </c>
      <c r="C462" s="32" t="s">
        <v>10</v>
      </c>
      <c r="D462" s="32" t="s">
        <v>5</v>
      </c>
      <c r="E462" s="84" t="s">
        <v>275</v>
      </c>
      <c r="F462" s="33" t="s">
        <v>76</v>
      </c>
      <c r="G462" s="11">
        <f t="shared" si="46"/>
        <v>0</v>
      </c>
      <c r="H462" s="11">
        <f t="shared" si="46"/>
        <v>0</v>
      </c>
      <c r="I462" s="11">
        <f t="shared" si="46"/>
        <v>12025000</v>
      </c>
      <c r="J462" s="11"/>
      <c r="K462" s="11"/>
    </row>
    <row r="463" spans="1:11" x14ac:dyDescent="0.2">
      <c r="A463" s="6" t="s">
        <v>74</v>
      </c>
      <c r="B463" s="31" t="s">
        <v>46</v>
      </c>
      <c r="C463" s="32" t="s">
        <v>10</v>
      </c>
      <c r="D463" s="32" t="s">
        <v>5</v>
      </c>
      <c r="E463" s="84" t="s">
        <v>275</v>
      </c>
      <c r="F463" s="48" t="s">
        <v>77</v>
      </c>
      <c r="G463" s="15">
        <f>G464</f>
        <v>0</v>
      </c>
      <c r="H463" s="15">
        <f>H464</f>
        <v>0</v>
      </c>
      <c r="I463" s="16">
        <f>11470000+555000</f>
        <v>12025000</v>
      </c>
      <c r="J463" s="13"/>
      <c r="K463" s="13"/>
    </row>
    <row r="464" spans="1:11" ht="36.75" hidden="1" customHeight="1" x14ac:dyDescent="0.2">
      <c r="A464" s="96" t="s">
        <v>116</v>
      </c>
      <c r="B464" s="31" t="s">
        <v>46</v>
      </c>
      <c r="C464" s="32" t="s">
        <v>10</v>
      </c>
      <c r="D464" s="32" t="s">
        <v>5</v>
      </c>
      <c r="E464" s="122" t="s">
        <v>156</v>
      </c>
      <c r="F464" s="48" t="s">
        <v>75</v>
      </c>
      <c r="G464" s="16"/>
      <c r="H464" s="12"/>
      <c r="I464" s="16"/>
      <c r="J464" s="13"/>
      <c r="K464" s="13"/>
    </row>
    <row r="465" spans="1:12" hidden="1" x14ac:dyDescent="0.2">
      <c r="A465" s="96" t="s">
        <v>90</v>
      </c>
      <c r="B465" s="31" t="s">
        <v>46</v>
      </c>
      <c r="C465" s="32" t="s">
        <v>10</v>
      </c>
      <c r="D465" s="32" t="s">
        <v>5</v>
      </c>
      <c r="E465" s="122" t="s">
        <v>156</v>
      </c>
      <c r="F465" s="48" t="s">
        <v>89</v>
      </c>
      <c r="G465" s="16"/>
      <c r="H465" s="12"/>
      <c r="I465" s="16"/>
      <c r="J465" s="13"/>
      <c r="K465" s="13"/>
    </row>
    <row r="466" spans="1:12" ht="24.75" hidden="1" customHeight="1" x14ac:dyDescent="0.2">
      <c r="A466" s="3" t="s">
        <v>360</v>
      </c>
      <c r="B466" s="31" t="s">
        <v>46</v>
      </c>
      <c r="C466" s="32" t="s">
        <v>10</v>
      </c>
      <c r="D466" s="32" t="s">
        <v>5</v>
      </c>
      <c r="E466" s="84" t="s">
        <v>356</v>
      </c>
      <c r="F466" s="33"/>
      <c r="G466" s="142">
        <f t="shared" ref="G466:I467" si="47">G467</f>
        <v>0</v>
      </c>
      <c r="H466" s="142">
        <f t="shared" si="47"/>
        <v>0</v>
      </c>
      <c r="I466" s="142">
        <f t="shared" si="47"/>
        <v>0</v>
      </c>
      <c r="J466" s="142"/>
      <c r="K466" s="142"/>
      <c r="L466" s="236"/>
    </row>
    <row r="467" spans="1:12" ht="22.5" hidden="1" customHeight="1" x14ac:dyDescent="0.2">
      <c r="A467" s="96" t="s">
        <v>295</v>
      </c>
      <c r="B467" s="31" t="s">
        <v>46</v>
      </c>
      <c r="C467" s="32" t="s">
        <v>10</v>
      </c>
      <c r="D467" s="32" t="s">
        <v>5</v>
      </c>
      <c r="E467" s="84" t="s">
        <v>356</v>
      </c>
      <c r="F467" s="33" t="s">
        <v>76</v>
      </c>
      <c r="G467" s="11">
        <f t="shared" si="47"/>
        <v>0</v>
      </c>
      <c r="H467" s="11">
        <f t="shared" si="47"/>
        <v>0</v>
      </c>
      <c r="I467" s="11">
        <f t="shared" si="47"/>
        <v>0</v>
      </c>
      <c r="J467" s="11"/>
      <c r="K467" s="11"/>
      <c r="L467" s="236"/>
    </row>
    <row r="468" spans="1:12" hidden="1" x14ac:dyDescent="0.2">
      <c r="A468" s="6" t="s">
        <v>74</v>
      </c>
      <c r="B468" s="31" t="s">
        <v>46</v>
      </c>
      <c r="C468" s="32" t="s">
        <v>10</v>
      </c>
      <c r="D468" s="32" t="s">
        <v>5</v>
      </c>
      <c r="E468" s="84" t="s">
        <v>356</v>
      </c>
      <c r="F468" s="48" t="s">
        <v>77</v>
      </c>
      <c r="G468" s="15">
        <f>G469</f>
        <v>0</v>
      </c>
      <c r="H468" s="15">
        <f>H469</f>
        <v>0</v>
      </c>
      <c r="I468" s="16">
        <v>0</v>
      </c>
      <c r="J468" s="13"/>
      <c r="K468" s="13"/>
      <c r="L468" s="236"/>
    </row>
    <row r="469" spans="1:12" ht="33.75" hidden="1" x14ac:dyDescent="0.2">
      <c r="A469" s="3" t="s">
        <v>336</v>
      </c>
      <c r="B469" s="31" t="s">
        <v>46</v>
      </c>
      <c r="C469" s="32" t="s">
        <v>10</v>
      </c>
      <c r="D469" s="32" t="s">
        <v>5</v>
      </c>
      <c r="E469" s="84" t="s">
        <v>296</v>
      </c>
      <c r="F469" s="33"/>
      <c r="G469" s="142">
        <f t="shared" ref="G469:I470" si="48">G470</f>
        <v>0</v>
      </c>
      <c r="H469" s="142">
        <f t="shared" si="48"/>
        <v>0</v>
      </c>
      <c r="I469" s="142">
        <f t="shared" si="48"/>
        <v>0</v>
      </c>
      <c r="J469" s="142"/>
      <c r="K469" s="142"/>
      <c r="L469" s="236"/>
    </row>
    <row r="470" spans="1:12" ht="22.5" hidden="1" customHeight="1" x14ac:dyDescent="0.2">
      <c r="A470" s="96" t="s">
        <v>295</v>
      </c>
      <c r="B470" s="31" t="s">
        <v>46</v>
      </c>
      <c r="C470" s="32" t="s">
        <v>10</v>
      </c>
      <c r="D470" s="32" t="s">
        <v>5</v>
      </c>
      <c r="E470" s="84" t="s">
        <v>296</v>
      </c>
      <c r="F470" s="33" t="s">
        <v>76</v>
      </c>
      <c r="G470" s="11">
        <f t="shared" si="48"/>
        <v>0</v>
      </c>
      <c r="H470" s="11">
        <f t="shared" si="48"/>
        <v>0</v>
      </c>
      <c r="I470" s="11">
        <f t="shared" si="48"/>
        <v>0</v>
      </c>
      <c r="J470" s="11"/>
      <c r="K470" s="11"/>
      <c r="L470" s="236"/>
    </row>
    <row r="471" spans="1:12" hidden="1" x14ac:dyDescent="0.2">
      <c r="A471" s="6" t="s">
        <v>74</v>
      </c>
      <c r="B471" s="31" t="s">
        <v>46</v>
      </c>
      <c r="C471" s="32" t="s">
        <v>10</v>
      </c>
      <c r="D471" s="32" t="s">
        <v>5</v>
      </c>
      <c r="E471" s="84" t="s">
        <v>296</v>
      </c>
      <c r="F471" s="48" t="s">
        <v>77</v>
      </c>
      <c r="G471" s="15">
        <f>G472</f>
        <v>0</v>
      </c>
      <c r="H471" s="15">
        <f>H472</f>
        <v>0</v>
      </c>
      <c r="I471" s="16">
        <v>0</v>
      </c>
      <c r="J471" s="13"/>
      <c r="K471" s="13"/>
      <c r="L471" s="236"/>
    </row>
    <row r="472" spans="1:12" ht="15.75" hidden="1" customHeight="1" x14ac:dyDescent="0.2">
      <c r="A472" s="96" t="s">
        <v>90</v>
      </c>
      <c r="B472" s="31" t="s">
        <v>46</v>
      </c>
      <c r="C472" s="32" t="s">
        <v>10</v>
      </c>
      <c r="D472" s="32" t="s">
        <v>5</v>
      </c>
      <c r="E472" s="122" t="s">
        <v>156</v>
      </c>
      <c r="F472" s="48" t="s">
        <v>89</v>
      </c>
      <c r="G472" s="16"/>
      <c r="H472" s="12"/>
      <c r="I472" s="16"/>
      <c r="J472" s="13"/>
      <c r="K472" s="13"/>
    </row>
    <row r="473" spans="1:12" ht="15.75" hidden="1" customHeight="1" x14ac:dyDescent="0.2">
      <c r="A473" s="96"/>
      <c r="B473" s="31"/>
      <c r="C473" s="32"/>
      <c r="D473" s="32"/>
      <c r="E473" s="122"/>
      <c r="F473" s="48"/>
      <c r="G473" s="16"/>
      <c r="H473" s="12"/>
      <c r="I473" s="15"/>
      <c r="J473" s="13"/>
      <c r="K473" s="13"/>
    </row>
    <row r="474" spans="1:12" ht="22.5" hidden="1" x14ac:dyDescent="0.2">
      <c r="A474" s="3" t="s">
        <v>297</v>
      </c>
      <c r="B474" s="31" t="s">
        <v>46</v>
      </c>
      <c r="C474" s="32" t="s">
        <v>10</v>
      </c>
      <c r="D474" s="32" t="s">
        <v>5</v>
      </c>
      <c r="E474" s="190" t="s">
        <v>276</v>
      </c>
      <c r="F474" s="33"/>
      <c r="G474" s="142">
        <f t="shared" ref="G474:I475" si="49">G475</f>
        <v>0</v>
      </c>
      <c r="H474" s="142">
        <f t="shared" si="49"/>
        <v>0</v>
      </c>
      <c r="I474" s="142">
        <f t="shared" si="49"/>
        <v>0</v>
      </c>
      <c r="J474" s="142"/>
      <c r="K474" s="142"/>
    </row>
    <row r="475" spans="1:12" ht="22.5" hidden="1" customHeight="1" x14ac:dyDescent="0.2">
      <c r="A475" s="96" t="s">
        <v>295</v>
      </c>
      <c r="B475" s="31" t="s">
        <v>46</v>
      </c>
      <c r="C475" s="32" t="s">
        <v>10</v>
      </c>
      <c r="D475" s="32" t="s">
        <v>5</v>
      </c>
      <c r="E475" s="190" t="s">
        <v>276</v>
      </c>
      <c r="F475" s="33" t="s">
        <v>76</v>
      </c>
      <c r="G475" s="11">
        <f t="shared" si="49"/>
        <v>0</v>
      </c>
      <c r="H475" s="11">
        <f t="shared" si="49"/>
        <v>0</v>
      </c>
      <c r="I475" s="11">
        <f t="shared" si="49"/>
        <v>0</v>
      </c>
      <c r="J475" s="11"/>
      <c r="K475" s="11"/>
      <c r="L475" s="191"/>
    </row>
    <row r="476" spans="1:12" hidden="1" x14ac:dyDescent="0.2">
      <c r="A476" s="6" t="s">
        <v>74</v>
      </c>
      <c r="B476" s="31" t="s">
        <v>46</v>
      </c>
      <c r="C476" s="32" t="s">
        <v>10</v>
      </c>
      <c r="D476" s="32" t="s">
        <v>5</v>
      </c>
      <c r="E476" s="190" t="s">
        <v>276</v>
      </c>
      <c r="F476" s="48" t="s">
        <v>77</v>
      </c>
      <c r="G476" s="15">
        <f>G477</f>
        <v>0</v>
      </c>
      <c r="H476" s="15">
        <f>H477</f>
        <v>0</v>
      </c>
      <c r="I476" s="16"/>
      <c r="J476" s="13"/>
      <c r="K476" s="13"/>
    </row>
    <row r="477" spans="1:12" ht="15.75" hidden="1" customHeight="1" x14ac:dyDescent="0.2">
      <c r="A477" s="96"/>
      <c r="B477" s="31"/>
      <c r="C477" s="32"/>
      <c r="D477" s="32"/>
      <c r="E477" s="122"/>
      <c r="F477" s="48"/>
      <c r="G477" s="16"/>
      <c r="H477" s="12"/>
      <c r="I477" s="15"/>
      <c r="J477" s="13"/>
      <c r="K477" s="13"/>
    </row>
    <row r="478" spans="1:12" ht="12.75" customHeight="1" x14ac:dyDescent="0.2">
      <c r="A478" s="96" t="s">
        <v>228</v>
      </c>
      <c r="B478" s="31" t="s">
        <v>46</v>
      </c>
      <c r="C478" s="32" t="s">
        <v>10</v>
      </c>
      <c r="D478" s="32" t="s">
        <v>5</v>
      </c>
      <c r="E478" s="84" t="s">
        <v>276</v>
      </c>
      <c r="F478" s="33"/>
      <c r="G478" s="142">
        <f t="shared" ref="G478:I480" si="50">G479</f>
        <v>0</v>
      </c>
      <c r="H478" s="142">
        <f t="shared" si="50"/>
        <v>0</v>
      </c>
      <c r="I478" s="142">
        <f t="shared" si="50"/>
        <v>122000</v>
      </c>
      <c r="J478" s="13"/>
      <c r="K478" s="13"/>
    </row>
    <row r="479" spans="1:12" ht="24.75" customHeight="1" x14ac:dyDescent="0.2">
      <c r="A479" s="96" t="s">
        <v>295</v>
      </c>
      <c r="B479" s="31" t="s">
        <v>46</v>
      </c>
      <c r="C479" s="32" t="s">
        <v>10</v>
      </c>
      <c r="D479" s="32" t="s">
        <v>5</v>
      </c>
      <c r="E479" s="84" t="s">
        <v>276</v>
      </c>
      <c r="F479" s="33" t="s">
        <v>76</v>
      </c>
      <c r="G479" s="11">
        <f t="shared" si="50"/>
        <v>0</v>
      </c>
      <c r="H479" s="11">
        <f t="shared" si="50"/>
        <v>0</v>
      </c>
      <c r="I479" s="11">
        <f t="shared" si="50"/>
        <v>122000</v>
      </c>
      <c r="J479" s="13"/>
      <c r="K479" s="13"/>
    </row>
    <row r="480" spans="1:12" x14ac:dyDescent="0.2">
      <c r="A480" s="6" t="s">
        <v>74</v>
      </c>
      <c r="B480" s="31" t="s">
        <v>46</v>
      </c>
      <c r="C480" s="32" t="s">
        <v>10</v>
      </c>
      <c r="D480" s="32" t="s">
        <v>5</v>
      </c>
      <c r="E480" s="84" t="s">
        <v>276</v>
      </c>
      <c r="F480" s="48" t="s">
        <v>77</v>
      </c>
      <c r="G480" s="15">
        <f t="shared" si="50"/>
        <v>0</v>
      </c>
      <c r="H480" s="15">
        <f t="shared" si="50"/>
        <v>0</v>
      </c>
      <c r="I480" s="16">
        <f>97000+25000</f>
        <v>122000</v>
      </c>
      <c r="J480" s="13"/>
      <c r="K480" s="13"/>
    </row>
    <row r="481" spans="1:12" ht="33.75" hidden="1" x14ac:dyDescent="0.2">
      <c r="A481" s="96" t="s">
        <v>116</v>
      </c>
      <c r="B481" s="31" t="s">
        <v>46</v>
      </c>
      <c r="C481" s="32" t="s">
        <v>10</v>
      </c>
      <c r="D481" s="32" t="s">
        <v>5</v>
      </c>
      <c r="E481" s="122" t="s">
        <v>157</v>
      </c>
      <c r="F481" s="48" t="s">
        <v>75</v>
      </c>
      <c r="G481" s="16"/>
      <c r="H481" s="12"/>
      <c r="I481" s="16"/>
      <c r="J481" s="13"/>
      <c r="K481" s="13"/>
    </row>
    <row r="482" spans="1:12" ht="48.75" hidden="1" customHeight="1" x14ac:dyDescent="0.2">
      <c r="A482" s="118" t="s">
        <v>212</v>
      </c>
      <c r="B482" s="31" t="s">
        <v>46</v>
      </c>
      <c r="C482" s="32" t="s">
        <v>10</v>
      </c>
      <c r="D482" s="32" t="s">
        <v>5</v>
      </c>
      <c r="E482" s="84" t="s">
        <v>206</v>
      </c>
      <c r="F482" s="33"/>
      <c r="G482" s="15"/>
      <c r="H482" s="11"/>
      <c r="I482" s="15">
        <f>I483</f>
        <v>0</v>
      </c>
      <c r="J482" s="13"/>
      <c r="K482" s="13"/>
    </row>
    <row r="483" spans="1:12" ht="26.25" hidden="1" customHeight="1" x14ac:dyDescent="0.2">
      <c r="A483" s="96" t="s">
        <v>117</v>
      </c>
      <c r="B483" s="31" t="s">
        <v>46</v>
      </c>
      <c r="C483" s="32" t="s">
        <v>10</v>
      </c>
      <c r="D483" s="32" t="s">
        <v>5</v>
      </c>
      <c r="E483" s="84" t="s">
        <v>206</v>
      </c>
      <c r="F483" s="33" t="s">
        <v>76</v>
      </c>
      <c r="G483" s="16"/>
      <c r="H483" s="12"/>
      <c r="I483" s="15">
        <f>I484</f>
        <v>0</v>
      </c>
      <c r="J483" s="13"/>
      <c r="K483" s="13"/>
    </row>
    <row r="484" spans="1:12" hidden="1" x14ac:dyDescent="0.2">
      <c r="A484" s="6" t="s">
        <v>74</v>
      </c>
      <c r="B484" s="31" t="s">
        <v>46</v>
      </c>
      <c r="C484" s="32" t="s">
        <v>10</v>
      </c>
      <c r="D484" s="32" t="s">
        <v>5</v>
      </c>
      <c r="E484" s="84" t="s">
        <v>206</v>
      </c>
      <c r="F484" s="48" t="s">
        <v>77</v>
      </c>
      <c r="G484" s="16"/>
      <c r="H484" s="12"/>
      <c r="I484" s="15">
        <f>I485</f>
        <v>0</v>
      </c>
      <c r="J484" s="13"/>
      <c r="K484" s="13"/>
    </row>
    <row r="485" spans="1:12" hidden="1" x14ac:dyDescent="0.2">
      <c r="A485" s="96" t="s">
        <v>90</v>
      </c>
      <c r="B485" s="31" t="s">
        <v>46</v>
      </c>
      <c r="C485" s="32" t="s">
        <v>10</v>
      </c>
      <c r="D485" s="32" t="s">
        <v>5</v>
      </c>
      <c r="E485" s="84" t="s">
        <v>206</v>
      </c>
      <c r="F485" s="48" t="s">
        <v>89</v>
      </c>
      <c r="G485" s="16"/>
      <c r="H485" s="12"/>
      <c r="I485" s="16">
        <v>0</v>
      </c>
      <c r="J485" s="13"/>
      <c r="K485" s="13"/>
    </row>
    <row r="486" spans="1:12" ht="22.5" hidden="1" x14ac:dyDescent="0.2">
      <c r="A486" s="96" t="s">
        <v>189</v>
      </c>
      <c r="B486" s="31" t="s">
        <v>46</v>
      </c>
      <c r="C486" s="32" t="s">
        <v>10</v>
      </c>
      <c r="D486" s="32" t="s">
        <v>5</v>
      </c>
      <c r="E486" s="122"/>
      <c r="F486" s="33"/>
      <c r="G486" s="142">
        <f t="shared" ref="G486:I488" si="51">G487</f>
        <v>0</v>
      </c>
      <c r="H486" s="142">
        <f t="shared" si="51"/>
        <v>0</v>
      </c>
      <c r="I486" s="142">
        <f t="shared" si="51"/>
        <v>0</v>
      </c>
      <c r="J486" s="13"/>
      <c r="K486" s="13"/>
    </row>
    <row r="487" spans="1:12" ht="24" hidden="1" customHeight="1" x14ac:dyDescent="0.2">
      <c r="A487" s="96" t="s">
        <v>117</v>
      </c>
      <c r="B487" s="31" t="s">
        <v>46</v>
      </c>
      <c r="C487" s="32" t="s">
        <v>10</v>
      </c>
      <c r="D487" s="32" t="s">
        <v>5</v>
      </c>
      <c r="E487" s="122"/>
      <c r="F487" s="33" t="s">
        <v>76</v>
      </c>
      <c r="G487" s="11">
        <f t="shared" si="51"/>
        <v>0</v>
      </c>
      <c r="H487" s="11">
        <f t="shared" si="51"/>
        <v>0</v>
      </c>
      <c r="I487" s="11">
        <f t="shared" si="51"/>
        <v>0</v>
      </c>
      <c r="J487" s="13"/>
      <c r="K487" s="13"/>
    </row>
    <row r="488" spans="1:12" hidden="1" x14ac:dyDescent="0.2">
      <c r="A488" s="6" t="s">
        <v>74</v>
      </c>
      <c r="B488" s="31" t="s">
        <v>46</v>
      </c>
      <c r="C488" s="32" t="s">
        <v>10</v>
      </c>
      <c r="D488" s="32" t="s">
        <v>5</v>
      </c>
      <c r="E488" s="122"/>
      <c r="F488" s="48" t="s">
        <v>77</v>
      </c>
      <c r="G488" s="15">
        <f t="shared" si="51"/>
        <v>0</v>
      </c>
      <c r="H488" s="15">
        <f t="shared" si="51"/>
        <v>0</v>
      </c>
      <c r="I488" s="15">
        <f t="shared" si="51"/>
        <v>0</v>
      </c>
      <c r="J488" s="13"/>
      <c r="K488" s="13"/>
    </row>
    <row r="489" spans="1:12" ht="33.75" hidden="1" x14ac:dyDescent="0.2">
      <c r="A489" s="96" t="s">
        <v>116</v>
      </c>
      <c r="B489" s="31" t="s">
        <v>46</v>
      </c>
      <c r="C489" s="32" t="s">
        <v>10</v>
      </c>
      <c r="D489" s="32" t="s">
        <v>5</v>
      </c>
      <c r="E489" s="122"/>
      <c r="F489" s="48" t="s">
        <v>75</v>
      </c>
      <c r="G489" s="16"/>
      <c r="H489" s="12"/>
      <c r="I489" s="16"/>
      <c r="J489" s="13"/>
      <c r="K489" s="13"/>
    </row>
    <row r="490" spans="1:12" ht="22.5" hidden="1" x14ac:dyDescent="0.2">
      <c r="A490" s="118" t="s">
        <v>277</v>
      </c>
      <c r="B490" s="31" t="s">
        <v>46</v>
      </c>
      <c r="C490" s="32" t="s">
        <v>10</v>
      </c>
      <c r="D490" s="32" t="s">
        <v>5</v>
      </c>
      <c r="E490" s="84" t="s">
        <v>278</v>
      </c>
      <c r="F490" s="33"/>
      <c r="G490" s="15"/>
      <c r="H490" s="11"/>
      <c r="I490" s="15">
        <f>I491+I495</f>
        <v>0</v>
      </c>
      <c r="J490" s="13"/>
      <c r="K490" s="13"/>
    </row>
    <row r="491" spans="1:12" ht="35.25" hidden="1" customHeight="1" x14ac:dyDescent="0.2">
      <c r="A491" s="232" t="s">
        <v>387</v>
      </c>
      <c r="B491" s="31" t="s">
        <v>46</v>
      </c>
      <c r="C491" s="32" t="s">
        <v>10</v>
      </c>
      <c r="D491" s="32" t="s">
        <v>5</v>
      </c>
      <c r="E491" s="84" t="s">
        <v>386</v>
      </c>
      <c r="F491" s="33"/>
      <c r="G491" s="15"/>
      <c r="H491" s="11"/>
      <c r="I491" s="15">
        <f>I492</f>
        <v>0</v>
      </c>
      <c r="J491" s="13"/>
      <c r="K491" s="13"/>
      <c r="L491" s="237"/>
    </row>
    <row r="492" spans="1:12" ht="23.25" hidden="1" customHeight="1" x14ac:dyDescent="0.2">
      <c r="A492" s="96" t="s">
        <v>295</v>
      </c>
      <c r="B492" s="31" t="s">
        <v>46</v>
      </c>
      <c r="C492" s="32" t="s">
        <v>10</v>
      </c>
      <c r="D492" s="32" t="s">
        <v>5</v>
      </c>
      <c r="E492" s="84" t="s">
        <v>386</v>
      </c>
      <c r="F492" s="33" t="s">
        <v>76</v>
      </c>
      <c r="G492" s="16"/>
      <c r="H492" s="12"/>
      <c r="I492" s="15">
        <f>I493</f>
        <v>0</v>
      </c>
      <c r="J492" s="13"/>
      <c r="K492" s="13"/>
      <c r="L492" s="237"/>
    </row>
    <row r="493" spans="1:12" hidden="1" x14ac:dyDescent="0.2">
      <c r="A493" s="6" t="s">
        <v>74</v>
      </c>
      <c r="B493" s="31" t="s">
        <v>46</v>
      </c>
      <c r="C493" s="32" t="s">
        <v>10</v>
      </c>
      <c r="D493" s="32" t="s">
        <v>5</v>
      </c>
      <c r="E493" s="84" t="s">
        <v>386</v>
      </c>
      <c r="F493" s="48" t="s">
        <v>77</v>
      </c>
      <c r="G493" s="16"/>
      <c r="H493" s="12"/>
      <c r="I493" s="16">
        <v>0</v>
      </c>
      <c r="J493" s="13"/>
      <c r="K493" s="13"/>
      <c r="L493" s="237"/>
    </row>
    <row r="494" spans="1:12" ht="33.75" hidden="1" x14ac:dyDescent="0.2">
      <c r="A494" s="96" t="s">
        <v>116</v>
      </c>
      <c r="B494" s="31" t="s">
        <v>46</v>
      </c>
      <c r="C494" s="32" t="s">
        <v>10</v>
      </c>
      <c r="D494" s="32" t="s">
        <v>5</v>
      </c>
      <c r="E494" s="84" t="s">
        <v>279</v>
      </c>
      <c r="F494" s="48" t="s">
        <v>75</v>
      </c>
      <c r="G494" s="16"/>
      <c r="H494" s="12"/>
      <c r="I494" s="16">
        <v>0</v>
      </c>
      <c r="J494" s="13"/>
      <c r="K494" s="13"/>
    </row>
    <row r="495" spans="1:12" ht="56.25" hidden="1" customHeight="1" x14ac:dyDescent="0.2">
      <c r="A495" s="232" t="s">
        <v>329</v>
      </c>
      <c r="B495" s="31" t="s">
        <v>46</v>
      </c>
      <c r="C495" s="32" t="s">
        <v>10</v>
      </c>
      <c r="D495" s="32" t="s">
        <v>5</v>
      </c>
      <c r="E495" s="84" t="s">
        <v>340</v>
      </c>
      <c r="F495" s="33"/>
      <c r="G495" s="15"/>
      <c r="H495" s="11"/>
      <c r="I495" s="15">
        <f>I496</f>
        <v>0</v>
      </c>
      <c r="J495" s="13"/>
      <c r="K495" s="13"/>
    </row>
    <row r="496" spans="1:12" ht="26.25" hidden="1" customHeight="1" x14ac:dyDescent="0.2">
      <c r="A496" s="96" t="s">
        <v>295</v>
      </c>
      <c r="B496" s="31" t="s">
        <v>46</v>
      </c>
      <c r="C496" s="32" t="s">
        <v>10</v>
      </c>
      <c r="D496" s="32" t="s">
        <v>5</v>
      </c>
      <c r="E496" s="84" t="s">
        <v>340</v>
      </c>
      <c r="F496" s="33" t="s">
        <v>76</v>
      </c>
      <c r="G496" s="16"/>
      <c r="H496" s="12"/>
      <c r="I496" s="15">
        <f>I497</f>
        <v>0</v>
      </c>
      <c r="J496" s="13"/>
      <c r="K496" s="13"/>
    </row>
    <row r="497" spans="1:11" hidden="1" x14ac:dyDescent="0.2">
      <c r="A497" s="6" t="s">
        <v>74</v>
      </c>
      <c r="B497" s="31" t="s">
        <v>46</v>
      </c>
      <c r="C497" s="32" t="s">
        <v>10</v>
      </c>
      <c r="D497" s="32" t="s">
        <v>5</v>
      </c>
      <c r="E497" s="84" t="s">
        <v>340</v>
      </c>
      <c r="F497" s="48" t="s">
        <v>77</v>
      </c>
      <c r="G497" s="16"/>
      <c r="H497" s="12"/>
      <c r="I497" s="16">
        <v>0</v>
      </c>
      <c r="J497" s="13"/>
      <c r="K497" s="13"/>
    </row>
    <row r="498" spans="1:11" hidden="1" x14ac:dyDescent="0.2">
      <c r="A498" s="96" t="s">
        <v>90</v>
      </c>
      <c r="B498" s="31" t="s">
        <v>46</v>
      </c>
      <c r="C498" s="32" t="s">
        <v>10</v>
      </c>
      <c r="D498" s="32" t="s">
        <v>5</v>
      </c>
      <c r="E498" s="84" t="s">
        <v>199</v>
      </c>
      <c r="F498" s="48" t="s">
        <v>89</v>
      </c>
      <c r="G498" s="16"/>
      <c r="H498" s="12"/>
      <c r="I498" s="16">
        <v>0</v>
      </c>
      <c r="J498" s="13"/>
      <c r="K498" s="13"/>
    </row>
    <row r="499" spans="1:11" s="25" customFormat="1" hidden="1" x14ac:dyDescent="0.2">
      <c r="A499" s="127" t="s">
        <v>404</v>
      </c>
      <c r="B499" s="128" t="s">
        <v>46</v>
      </c>
      <c r="C499" s="128" t="s">
        <v>9</v>
      </c>
      <c r="D499" s="137"/>
      <c r="E499" s="138"/>
      <c r="F499" s="139"/>
      <c r="G499" s="140">
        <v>32027.7</v>
      </c>
      <c r="H499" s="140">
        <v>32027.7</v>
      </c>
      <c r="I499" s="140">
        <f t="shared" ref="I499:I504" si="52">I500</f>
        <v>0</v>
      </c>
      <c r="J499" s="141"/>
      <c r="K499" s="141"/>
    </row>
    <row r="500" spans="1:11" s="25" customFormat="1" hidden="1" x14ac:dyDescent="0.2">
      <c r="A500" s="213" t="s">
        <v>405</v>
      </c>
      <c r="B500" s="214">
        <v>650</v>
      </c>
      <c r="C500" s="29" t="s">
        <v>9</v>
      </c>
      <c r="D500" s="29" t="s">
        <v>36</v>
      </c>
      <c r="E500" s="215"/>
      <c r="F500" s="214"/>
      <c r="G500" s="216">
        <v>32027.7</v>
      </c>
      <c r="H500" s="216">
        <v>32027.7</v>
      </c>
      <c r="I500" s="216">
        <f t="shared" si="52"/>
        <v>0</v>
      </c>
      <c r="J500" s="11"/>
      <c r="K500" s="11"/>
    </row>
    <row r="501" spans="1:11" s="25" customFormat="1" ht="48" hidden="1" customHeight="1" x14ac:dyDescent="0.2">
      <c r="A501" s="217" t="s">
        <v>369</v>
      </c>
      <c r="B501" s="218">
        <v>650</v>
      </c>
      <c r="C501" s="62" t="s">
        <v>9</v>
      </c>
      <c r="D501" s="62" t="s">
        <v>36</v>
      </c>
      <c r="E501" s="86" t="s">
        <v>240</v>
      </c>
      <c r="F501" s="218"/>
      <c r="G501" s="219">
        <v>32027.7</v>
      </c>
      <c r="H501" s="219">
        <v>32027.7</v>
      </c>
      <c r="I501" s="219">
        <f t="shared" si="52"/>
        <v>0</v>
      </c>
      <c r="J501" s="17"/>
      <c r="K501" s="17"/>
    </row>
    <row r="502" spans="1:11" s="25" customFormat="1" ht="27" hidden="1" customHeight="1" x14ac:dyDescent="0.2">
      <c r="A502" s="220" t="s">
        <v>241</v>
      </c>
      <c r="B502" s="221">
        <v>650</v>
      </c>
      <c r="C502" s="31" t="s">
        <v>9</v>
      </c>
      <c r="D502" s="31" t="s">
        <v>36</v>
      </c>
      <c r="E502" s="84" t="s">
        <v>406</v>
      </c>
      <c r="F502" s="221"/>
      <c r="G502" s="222">
        <v>32027.7</v>
      </c>
      <c r="H502" s="222">
        <v>32027.7</v>
      </c>
      <c r="I502" s="222">
        <f t="shared" si="52"/>
        <v>0</v>
      </c>
      <c r="J502" s="11"/>
      <c r="K502" s="11"/>
    </row>
    <row r="503" spans="1:11" s="25" customFormat="1" ht="60.75" hidden="1" customHeight="1" x14ac:dyDescent="0.2">
      <c r="A503" s="220" t="s">
        <v>407</v>
      </c>
      <c r="B503" s="221">
        <v>650</v>
      </c>
      <c r="C503" s="31" t="s">
        <v>9</v>
      </c>
      <c r="D503" s="31" t="s">
        <v>36</v>
      </c>
      <c r="E503" s="84" t="s">
        <v>408</v>
      </c>
      <c r="F503" s="221"/>
      <c r="G503" s="222">
        <v>32027.7</v>
      </c>
      <c r="H503" s="222">
        <v>32027.7</v>
      </c>
      <c r="I503" s="222">
        <f t="shared" si="52"/>
        <v>0</v>
      </c>
      <c r="J503" s="11"/>
      <c r="K503" s="11"/>
    </row>
    <row r="504" spans="1:11" s="25" customFormat="1" ht="23.25" hidden="1" customHeight="1" x14ac:dyDescent="0.2">
      <c r="A504" s="220" t="s">
        <v>352</v>
      </c>
      <c r="B504" s="221">
        <v>650</v>
      </c>
      <c r="C504" s="31" t="s">
        <v>9</v>
      </c>
      <c r="D504" s="31" t="s">
        <v>36</v>
      </c>
      <c r="E504" s="84" t="s">
        <v>408</v>
      </c>
      <c r="F504" s="33" t="s">
        <v>53</v>
      </c>
      <c r="G504" s="222">
        <v>32027.7</v>
      </c>
      <c r="H504" s="222">
        <v>32027.7</v>
      </c>
      <c r="I504" s="222">
        <f t="shared" si="52"/>
        <v>0</v>
      </c>
      <c r="J504" s="11"/>
      <c r="K504" s="11"/>
    </row>
    <row r="505" spans="1:11" s="25" customFormat="1" ht="26.25" hidden="1" customHeight="1" x14ac:dyDescent="0.2">
      <c r="A505" s="220" t="s">
        <v>294</v>
      </c>
      <c r="B505" s="221">
        <v>650</v>
      </c>
      <c r="C505" s="31" t="s">
        <v>9</v>
      </c>
      <c r="D505" s="31" t="s">
        <v>36</v>
      </c>
      <c r="E505" s="84" t="s">
        <v>408</v>
      </c>
      <c r="F505" s="33" t="s">
        <v>55</v>
      </c>
      <c r="G505" s="222">
        <v>32027.7</v>
      </c>
      <c r="H505" s="222">
        <v>32027.7</v>
      </c>
      <c r="I505" s="223">
        <v>0</v>
      </c>
      <c r="J505" s="11"/>
      <c r="K505" s="11"/>
    </row>
    <row r="506" spans="1:11" s="25" customFormat="1" x14ac:dyDescent="0.2">
      <c r="A506" s="127" t="s">
        <v>31</v>
      </c>
      <c r="B506" s="128" t="s">
        <v>46</v>
      </c>
      <c r="C506" s="128" t="s">
        <v>32</v>
      </c>
      <c r="D506" s="137"/>
      <c r="E506" s="138"/>
      <c r="F506" s="139"/>
      <c r="G506" s="140" t="e">
        <f>#REF!</f>
        <v>#REF!</v>
      </c>
      <c r="H506" s="140" t="e">
        <f>H507</f>
        <v>#REF!</v>
      </c>
      <c r="I506" s="140">
        <f>I507+I514</f>
        <v>471288</v>
      </c>
      <c r="J506" s="141"/>
      <c r="K506" s="141"/>
    </row>
    <row r="507" spans="1:11" s="25" customFormat="1" x14ac:dyDescent="0.2">
      <c r="A507" s="213" t="s">
        <v>104</v>
      </c>
      <c r="B507" s="214">
        <v>650</v>
      </c>
      <c r="C507" s="68" t="s">
        <v>32</v>
      </c>
      <c r="D507" s="68" t="s">
        <v>5</v>
      </c>
      <c r="E507" s="215"/>
      <c r="F507" s="214"/>
      <c r="G507" s="216" t="e">
        <f>G510</f>
        <v>#REF!</v>
      </c>
      <c r="H507" s="216" t="e">
        <f>H510</f>
        <v>#REF!</v>
      </c>
      <c r="I507" s="216">
        <f>I510</f>
        <v>471288</v>
      </c>
      <c r="J507" s="11"/>
      <c r="K507" s="11"/>
    </row>
    <row r="508" spans="1:11" s="25" customFormat="1" ht="22.5" x14ac:dyDescent="0.2">
      <c r="A508" s="217" t="s">
        <v>366</v>
      </c>
      <c r="B508" s="218">
        <v>650</v>
      </c>
      <c r="C508" s="63" t="s">
        <v>32</v>
      </c>
      <c r="D508" s="63" t="s">
        <v>5</v>
      </c>
      <c r="E508" s="86" t="s">
        <v>215</v>
      </c>
      <c r="F508" s="218"/>
      <c r="G508" s="219" t="e">
        <f>G510</f>
        <v>#REF!</v>
      </c>
      <c r="H508" s="219" t="e">
        <f>H510</f>
        <v>#REF!</v>
      </c>
      <c r="I508" s="219">
        <f>I510</f>
        <v>471288</v>
      </c>
      <c r="J508" s="17"/>
      <c r="K508" s="17"/>
    </row>
    <row r="509" spans="1:11" s="25" customFormat="1" ht="12" customHeight="1" x14ac:dyDescent="0.2">
      <c r="A509" s="220" t="s">
        <v>280</v>
      </c>
      <c r="B509" s="221">
        <v>650</v>
      </c>
      <c r="C509" s="32" t="s">
        <v>32</v>
      </c>
      <c r="D509" s="32" t="s">
        <v>5</v>
      </c>
      <c r="E509" s="84" t="s">
        <v>283</v>
      </c>
      <c r="F509" s="221"/>
      <c r="G509" s="222" t="e">
        <f>#REF!</f>
        <v>#REF!</v>
      </c>
      <c r="H509" s="222" t="e">
        <f>#REF!</f>
        <v>#REF!</v>
      </c>
      <c r="I509" s="222">
        <f>I510</f>
        <v>471288</v>
      </c>
      <c r="J509" s="11"/>
      <c r="K509" s="11"/>
    </row>
    <row r="510" spans="1:11" s="25" customFormat="1" x14ac:dyDescent="0.2">
      <c r="A510" s="220" t="s">
        <v>281</v>
      </c>
      <c r="B510" s="221">
        <v>650</v>
      </c>
      <c r="C510" s="32" t="s">
        <v>32</v>
      </c>
      <c r="D510" s="32" t="s">
        <v>5</v>
      </c>
      <c r="E510" s="84" t="s">
        <v>284</v>
      </c>
      <c r="F510" s="221"/>
      <c r="G510" s="222" t="e">
        <f>#REF!</f>
        <v>#REF!</v>
      </c>
      <c r="H510" s="222" t="e">
        <f>#REF!</f>
        <v>#REF!</v>
      </c>
      <c r="I510" s="222">
        <f>I511</f>
        <v>471288</v>
      </c>
      <c r="J510" s="11"/>
      <c r="K510" s="11"/>
    </row>
    <row r="511" spans="1:11" s="25" customFormat="1" x14ac:dyDescent="0.2">
      <c r="A511" s="220" t="s">
        <v>85</v>
      </c>
      <c r="B511" s="221">
        <v>650</v>
      </c>
      <c r="C511" s="32" t="s">
        <v>32</v>
      </c>
      <c r="D511" s="32" t="s">
        <v>5</v>
      </c>
      <c r="E511" s="84" t="s">
        <v>284</v>
      </c>
      <c r="F511" s="33" t="s">
        <v>86</v>
      </c>
      <c r="G511" s="222"/>
      <c r="H511" s="222">
        <f>H513</f>
        <v>0</v>
      </c>
      <c r="I511" s="222">
        <f>I512</f>
        <v>471288</v>
      </c>
      <c r="J511" s="11"/>
      <c r="K511" s="11"/>
    </row>
    <row r="512" spans="1:11" s="25" customFormat="1" x14ac:dyDescent="0.2">
      <c r="A512" s="220" t="s">
        <v>87</v>
      </c>
      <c r="B512" s="221">
        <v>650</v>
      </c>
      <c r="C512" s="32" t="s">
        <v>32</v>
      </c>
      <c r="D512" s="32" t="s">
        <v>5</v>
      </c>
      <c r="E512" s="84" t="s">
        <v>284</v>
      </c>
      <c r="F512" s="33" t="s">
        <v>88</v>
      </c>
      <c r="G512" s="222"/>
      <c r="H512" s="222">
        <f>H513</f>
        <v>0</v>
      </c>
      <c r="I512" s="223">
        <v>471288</v>
      </c>
      <c r="J512" s="11"/>
      <c r="K512" s="11"/>
    </row>
    <row r="513" spans="1:11" s="25" customFormat="1" hidden="1" x14ac:dyDescent="0.2">
      <c r="A513" s="224" t="s">
        <v>158</v>
      </c>
      <c r="B513" s="221">
        <v>650</v>
      </c>
      <c r="C513" s="32" t="s">
        <v>32</v>
      </c>
      <c r="D513" s="32" t="s">
        <v>5</v>
      </c>
      <c r="E513" s="84" t="s">
        <v>284</v>
      </c>
      <c r="F513" s="33" t="s">
        <v>105</v>
      </c>
      <c r="G513" s="223"/>
      <c r="H513" s="12"/>
      <c r="I513" s="223"/>
      <c r="J513" s="11"/>
      <c r="K513" s="11"/>
    </row>
    <row r="514" spans="1:11" s="25" customFormat="1" hidden="1" x14ac:dyDescent="0.2">
      <c r="A514" s="97" t="s">
        <v>33</v>
      </c>
      <c r="B514" s="29" t="s">
        <v>46</v>
      </c>
      <c r="C514" s="29" t="s">
        <v>32</v>
      </c>
      <c r="D514" s="29" t="s">
        <v>18</v>
      </c>
      <c r="E514" s="161"/>
      <c r="F514" s="33"/>
      <c r="G514" s="14" t="e">
        <f>G516</f>
        <v>#REF!</v>
      </c>
      <c r="H514" s="14" t="e">
        <f>H516</f>
        <v>#REF!</v>
      </c>
      <c r="I514" s="14">
        <f>I515+I521</f>
        <v>0</v>
      </c>
      <c r="J514" s="11"/>
      <c r="K514" s="11"/>
    </row>
    <row r="515" spans="1:11" s="25" customFormat="1" ht="22.5" hidden="1" x14ac:dyDescent="0.2">
      <c r="A515" s="217" t="s">
        <v>365</v>
      </c>
      <c r="B515" s="218">
        <v>650</v>
      </c>
      <c r="C515" s="63" t="s">
        <v>32</v>
      </c>
      <c r="D515" s="62" t="s">
        <v>18</v>
      </c>
      <c r="E515" s="86" t="s">
        <v>215</v>
      </c>
      <c r="F515" s="218"/>
      <c r="G515" s="219" t="e">
        <f>G516</f>
        <v>#REF!</v>
      </c>
      <c r="H515" s="219" t="e">
        <f>H516</f>
        <v>#REF!</v>
      </c>
      <c r="I515" s="219">
        <f>I516</f>
        <v>0</v>
      </c>
      <c r="J515" s="17"/>
      <c r="K515" s="17"/>
    </row>
    <row r="516" spans="1:11" s="25" customFormat="1" ht="22.5" hidden="1" x14ac:dyDescent="0.2">
      <c r="A516" s="220" t="s">
        <v>280</v>
      </c>
      <c r="B516" s="162" t="s">
        <v>46</v>
      </c>
      <c r="C516" s="163" t="s">
        <v>32</v>
      </c>
      <c r="D516" s="163" t="s">
        <v>18</v>
      </c>
      <c r="E516" s="84" t="s">
        <v>283</v>
      </c>
      <c r="F516" s="165"/>
      <c r="G516" s="15" t="e">
        <f>#REF!</f>
        <v>#REF!</v>
      </c>
      <c r="H516" s="15" t="e">
        <f>#REF!</f>
        <v>#REF!</v>
      </c>
      <c r="I516" s="15">
        <f>I518</f>
        <v>0</v>
      </c>
      <c r="J516" s="11"/>
      <c r="K516" s="11"/>
    </row>
    <row r="517" spans="1:11" s="25" customFormat="1" ht="14.25" hidden="1" customHeight="1" x14ac:dyDescent="0.2">
      <c r="A517" s="225" t="s">
        <v>282</v>
      </c>
      <c r="B517" s="162" t="s">
        <v>46</v>
      </c>
      <c r="C517" s="163" t="s">
        <v>32</v>
      </c>
      <c r="D517" s="163" t="s">
        <v>18</v>
      </c>
      <c r="E517" s="164" t="s">
        <v>285</v>
      </c>
      <c r="F517" s="165"/>
      <c r="G517" s="15" t="e">
        <f>#REF!</f>
        <v>#REF!</v>
      </c>
      <c r="H517" s="15" t="e">
        <f>#REF!</f>
        <v>#REF!</v>
      </c>
      <c r="I517" s="15">
        <f>I519</f>
        <v>0</v>
      </c>
      <c r="J517" s="11"/>
      <c r="K517" s="11"/>
    </row>
    <row r="518" spans="1:11" s="25" customFormat="1" hidden="1" x14ac:dyDescent="0.2">
      <c r="A518" s="3" t="s">
        <v>85</v>
      </c>
      <c r="B518" s="162" t="s">
        <v>46</v>
      </c>
      <c r="C518" s="163" t="s">
        <v>32</v>
      </c>
      <c r="D518" s="163" t="s">
        <v>18</v>
      </c>
      <c r="E518" s="164" t="s">
        <v>285</v>
      </c>
      <c r="F518" s="165" t="s">
        <v>86</v>
      </c>
      <c r="G518" s="11">
        <f>G519+G526</f>
        <v>0</v>
      </c>
      <c r="H518" s="11">
        <f>H519+H526</f>
        <v>0</v>
      </c>
      <c r="I518" s="11">
        <f>I519</f>
        <v>0</v>
      </c>
      <c r="J518" s="11"/>
      <c r="K518" s="11"/>
    </row>
    <row r="519" spans="1:11" s="25" customFormat="1" hidden="1" x14ac:dyDescent="0.2">
      <c r="A519" s="3" t="s">
        <v>87</v>
      </c>
      <c r="B519" s="162" t="s">
        <v>46</v>
      </c>
      <c r="C519" s="163" t="s">
        <v>32</v>
      </c>
      <c r="D519" s="163" t="s">
        <v>18</v>
      </c>
      <c r="E519" s="164" t="s">
        <v>285</v>
      </c>
      <c r="F519" s="165" t="s">
        <v>88</v>
      </c>
      <c r="G519" s="11">
        <f>G520</f>
        <v>0</v>
      </c>
      <c r="H519" s="11">
        <f>H520</f>
        <v>0</v>
      </c>
      <c r="I519" s="12">
        <v>0</v>
      </c>
      <c r="J519" s="11"/>
      <c r="K519" s="11"/>
    </row>
    <row r="520" spans="1:11" s="25" customFormat="1" ht="22.5" hidden="1" x14ac:dyDescent="0.2">
      <c r="A520" s="3" t="s">
        <v>174</v>
      </c>
      <c r="B520" s="162" t="s">
        <v>46</v>
      </c>
      <c r="C520" s="163" t="s">
        <v>32</v>
      </c>
      <c r="D520" s="163" t="s">
        <v>18</v>
      </c>
      <c r="E520" s="164" t="s">
        <v>285</v>
      </c>
      <c r="F520" s="166" t="s">
        <v>173</v>
      </c>
      <c r="G520" s="12"/>
      <c r="H520" s="12"/>
      <c r="I520" s="12">
        <v>0</v>
      </c>
      <c r="J520" s="11"/>
      <c r="K520" s="11"/>
    </row>
    <row r="521" spans="1:11" s="25" customFormat="1" ht="22.5" hidden="1" x14ac:dyDescent="0.2">
      <c r="A521" s="106" t="s">
        <v>367</v>
      </c>
      <c r="B521" s="218">
        <v>650</v>
      </c>
      <c r="C521" s="63" t="s">
        <v>32</v>
      </c>
      <c r="D521" s="62" t="s">
        <v>18</v>
      </c>
      <c r="E521" s="86" t="s">
        <v>223</v>
      </c>
      <c r="F521" s="218"/>
      <c r="G521" s="219" t="e">
        <f>G523</f>
        <v>#REF!</v>
      </c>
      <c r="H521" s="219" t="e">
        <f>H523</f>
        <v>#REF!</v>
      </c>
      <c r="I521" s="219">
        <f>I523</f>
        <v>0</v>
      </c>
      <c r="J521" s="17"/>
      <c r="K521" s="17"/>
    </row>
    <row r="522" spans="1:11" s="25" customFormat="1" ht="22.5" hidden="1" x14ac:dyDescent="0.2">
      <c r="A522" s="3" t="s">
        <v>381</v>
      </c>
      <c r="B522" s="162" t="s">
        <v>46</v>
      </c>
      <c r="C522" s="163" t="s">
        <v>32</v>
      </c>
      <c r="D522" s="163" t="s">
        <v>18</v>
      </c>
      <c r="E522" s="84" t="s">
        <v>222</v>
      </c>
      <c r="F522" s="246"/>
      <c r="G522" s="247"/>
      <c r="H522" s="247"/>
      <c r="I522" s="247">
        <f>I523</f>
        <v>0</v>
      </c>
      <c r="J522" s="11"/>
      <c r="K522" s="11"/>
    </row>
    <row r="523" spans="1:11" s="25" customFormat="1" ht="15" hidden="1" customHeight="1" x14ac:dyDescent="0.2">
      <c r="A523" s="3" t="s">
        <v>292</v>
      </c>
      <c r="B523" s="162" t="s">
        <v>46</v>
      </c>
      <c r="C523" s="163" t="s">
        <v>32</v>
      </c>
      <c r="D523" s="163" t="s">
        <v>18</v>
      </c>
      <c r="E523" s="84" t="s">
        <v>221</v>
      </c>
      <c r="F523" s="165"/>
      <c r="G523" s="15" t="e">
        <f>#REF!</f>
        <v>#REF!</v>
      </c>
      <c r="H523" s="15" t="e">
        <f>#REF!</f>
        <v>#REF!</v>
      </c>
      <c r="I523" s="15">
        <f>I524</f>
        <v>0</v>
      </c>
      <c r="J523" s="11"/>
      <c r="K523" s="11"/>
    </row>
    <row r="524" spans="1:11" s="25" customFormat="1" hidden="1" x14ac:dyDescent="0.2">
      <c r="A524" s="3" t="s">
        <v>224</v>
      </c>
      <c r="B524" s="162" t="s">
        <v>46</v>
      </c>
      <c r="C524" s="163" t="s">
        <v>32</v>
      </c>
      <c r="D524" s="163" t="s">
        <v>18</v>
      </c>
      <c r="E524" s="84" t="s">
        <v>403</v>
      </c>
      <c r="F524" s="165"/>
      <c r="G524" s="15" t="e">
        <f>#REF!</f>
        <v>#REF!</v>
      </c>
      <c r="H524" s="15" t="e">
        <f>#REF!</f>
        <v>#REF!</v>
      </c>
      <c r="I524" s="15">
        <f>I526</f>
        <v>0</v>
      </c>
      <c r="J524" s="11"/>
      <c r="K524" s="11"/>
    </row>
    <row r="525" spans="1:11" s="25" customFormat="1" hidden="1" x14ac:dyDescent="0.2">
      <c r="A525" s="3" t="s">
        <v>85</v>
      </c>
      <c r="B525" s="162" t="s">
        <v>46</v>
      </c>
      <c r="C525" s="163" t="s">
        <v>32</v>
      </c>
      <c r="D525" s="163" t="s">
        <v>18</v>
      </c>
      <c r="E525" s="84" t="s">
        <v>403</v>
      </c>
      <c r="F525" s="165" t="s">
        <v>86</v>
      </c>
      <c r="G525" s="11">
        <f>G526+G532</f>
        <v>0</v>
      </c>
      <c r="H525" s="11">
        <f>H526+H532</f>
        <v>0</v>
      </c>
      <c r="I525" s="11">
        <f>I526</f>
        <v>0</v>
      </c>
      <c r="J525" s="11"/>
      <c r="K525" s="11"/>
    </row>
    <row r="526" spans="1:11" s="25" customFormat="1" hidden="1" x14ac:dyDescent="0.2">
      <c r="A526" s="3" t="s">
        <v>103</v>
      </c>
      <c r="B526" s="31" t="s">
        <v>46</v>
      </c>
      <c r="C526" s="32" t="s">
        <v>32</v>
      </c>
      <c r="D526" s="32" t="s">
        <v>18</v>
      </c>
      <c r="E526" s="84" t="s">
        <v>403</v>
      </c>
      <c r="F526" s="70" t="s">
        <v>102</v>
      </c>
      <c r="G526" s="12"/>
      <c r="H526" s="12"/>
      <c r="I526" s="12">
        <v>0</v>
      </c>
      <c r="J526" s="11"/>
      <c r="K526" s="11"/>
    </row>
    <row r="527" spans="1:11" x14ac:dyDescent="0.2">
      <c r="A527" s="127" t="s">
        <v>43</v>
      </c>
      <c r="B527" s="128" t="s">
        <v>46</v>
      </c>
      <c r="C527" s="133" t="s">
        <v>45</v>
      </c>
      <c r="D527" s="133"/>
      <c r="E527" s="134"/>
      <c r="F527" s="135"/>
      <c r="G527" s="136">
        <f>G528</f>
        <v>0</v>
      </c>
      <c r="H527" s="136" t="e">
        <f>H528</f>
        <v>#REF!</v>
      </c>
      <c r="I527" s="136">
        <f>I528+I551</f>
        <v>5065000</v>
      </c>
      <c r="J527" s="136"/>
      <c r="K527" s="136"/>
    </row>
    <row r="528" spans="1:11" x14ac:dyDescent="0.2">
      <c r="A528" s="97" t="s">
        <v>44</v>
      </c>
      <c r="B528" s="29" t="s">
        <v>46</v>
      </c>
      <c r="C528" s="68" t="s">
        <v>45</v>
      </c>
      <c r="D528" s="68" t="s">
        <v>5</v>
      </c>
      <c r="E528" s="91"/>
      <c r="F528" s="69"/>
      <c r="G528" s="10">
        <f>G529+G540</f>
        <v>0</v>
      </c>
      <c r="H528" s="10" t="e">
        <f>H529+H540</f>
        <v>#REF!</v>
      </c>
      <c r="I528" s="10">
        <f>I529</f>
        <v>5065000</v>
      </c>
      <c r="J528" s="10"/>
      <c r="K528" s="10"/>
    </row>
    <row r="529" spans="1:12" ht="36" customHeight="1" x14ac:dyDescent="0.2">
      <c r="A529" s="106" t="s">
        <v>395</v>
      </c>
      <c r="B529" s="62" t="s">
        <v>46</v>
      </c>
      <c r="C529" s="35" t="s">
        <v>45</v>
      </c>
      <c r="D529" s="35" t="s">
        <v>5</v>
      </c>
      <c r="E529" s="86" t="s">
        <v>286</v>
      </c>
      <c r="F529" s="65"/>
      <c r="G529" s="17">
        <f>G532</f>
        <v>0</v>
      </c>
      <c r="H529" s="17" t="e">
        <f>H531+#REF!</f>
        <v>#REF!</v>
      </c>
      <c r="I529" s="17">
        <f>I530</f>
        <v>5065000</v>
      </c>
      <c r="J529" s="17"/>
      <c r="K529" s="17"/>
    </row>
    <row r="530" spans="1:12" ht="25.5" customHeight="1" x14ac:dyDescent="0.2">
      <c r="A530" s="3" t="s">
        <v>288</v>
      </c>
      <c r="B530" s="31" t="s">
        <v>46</v>
      </c>
      <c r="C530" s="68" t="s">
        <v>45</v>
      </c>
      <c r="D530" s="68" t="s">
        <v>5</v>
      </c>
      <c r="E530" s="84" t="s">
        <v>287</v>
      </c>
      <c r="F530" s="33"/>
      <c r="G530" s="142">
        <f t="shared" ref="G530:I542" si="53">G531</f>
        <v>0</v>
      </c>
      <c r="H530" s="142">
        <f t="shared" si="53"/>
        <v>0</v>
      </c>
      <c r="I530" s="142">
        <f>I531+I537+I540+I534</f>
        <v>5065000</v>
      </c>
      <c r="J530" s="142"/>
      <c r="K530" s="142"/>
    </row>
    <row r="531" spans="1:12" ht="22.5" x14ac:dyDescent="0.2">
      <c r="A531" s="3" t="s">
        <v>274</v>
      </c>
      <c r="B531" s="31" t="s">
        <v>46</v>
      </c>
      <c r="C531" s="68" t="s">
        <v>45</v>
      </c>
      <c r="D531" s="68" t="s">
        <v>5</v>
      </c>
      <c r="E531" s="84" t="s">
        <v>289</v>
      </c>
      <c r="F531" s="33"/>
      <c r="G531" s="142">
        <f t="shared" si="53"/>
        <v>0</v>
      </c>
      <c r="H531" s="142">
        <f t="shared" si="53"/>
        <v>0</v>
      </c>
      <c r="I531" s="142">
        <f>I532</f>
        <v>5030000</v>
      </c>
      <c r="J531" s="142"/>
      <c r="K531" s="142"/>
    </row>
    <row r="532" spans="1:12" ht="22.5" customHeight="1" x14ac:dyDescent="0.2">
      <c r="A532" s="96" t="s">
        <v>295</v>
      </c>
      <c r="B532" s="31" t="s">
        <v>46</v>
      </c>
      <c r="C532" s="68" t="s">
        <v>45</v>
      </c>
      <c r="D532" s="68" t="s">
        <v>5</v>
      </c>
      <c r="E532" s="84" t="s">
        <v>289</v>
      </c>
      <c r="F532" s="33" t="s">
        <v>76</v>
      </c>
      <c r="G532" s="11">
        <f t="shared" si="53"/>
        <v>0</v>
      </c>
      <c r="H532" s="11">
        <f t="shared" si="53"/>
        <v>0</v>
      </c>
      <c r="I532" s="11">
        <f>I533</f>
        <v>5030000</v>
      </c>
      <c r="J532" s="11"/>
      <c r="K532" s="11"/>
    </row>
    <row r="533" spans="1:12" x14ac:dyDescent="0.2">
      <c r="A533" s="6" t="s">
        <v>74</v>
      </c>
      <c r="B533" s="31" t="s">
        <v>46</v>
      </c>
      <c r="C533" s="68" t="s">
        <v>45</v>
      </c>
      <c r="D533" s="68" t="s">
        <v>5</v>
      </c>
      <c r="E533" s="84" t="s">
        <v>289</v>
      </c>
      <c r="F533" s="48" t="s">
        <v>77</v>
      </c>
      <c r="G533" s="15">
        <f>G537</f>
        <v>0</v>
      </c>
      <c r="H533" s="15">
        <f>H537</f>
        <v>0</v>
      </c>
      <c r="I533" s="16">
        <v>5030000</v>
      </c>
      <c r="J533" s="13"/>
      <c r="K533" s="13"/>
    </row>
    <row r="534" spans="1:12" ht="24" hidden="1" customHeight="1" x14ac:dyDescent="0.2">
      <c r="A534" s="3" t="s">
        <v>357</v>
      </c>
      <c r="B534" s="31" t="s">
        <v>46</v>
      </c>
      <c r="C534" s="29" t="s">
        <v>45</v>
      </c>
      <c r="D534" s="29" t="s">
        <v>5</v>
      </c>
      <c r="E534" s="84" t="s">
        <v>358</v>
      </c>
      <c r="F534" s="33"/>
      <c r="G534" s="142">
        <f t="shared" si="53"/>
        <v>0</v>
      </c>
      <c r="H534" s="142">
        <f t="shared" si="53"/>
        <v>0</v>
      </c>
      <c r="I534" s="142">
        <f t="shared" si="53"/>
        <v>0</v>
      </c>
      <c r="J534" s="13"/>
      <c r="K534" s="13"/>
      <c r="L534" s="236"/>
    </row>
    <row r="535" spans="1:12" ht="22.5" hidden="1" x14ac:dyDescent="0.2">
      <c r="A535" s="96" t="s">
        <v>295</v>
      </c>
      <c r="B535" s="31" t="s">
        <v>46</v>
      </c>
      <c r="C535" s="29" t="s">
        <v>45</v>
      </c>
      <c r="D535" s="29" t="s">
        <v>5</v>
      </c>
      <c r="E535" s="84" t="s">
        <v>358</v>
      </c>
      <c r="F535" s="33" t="s">
        <v>76</v>
      </c>
      <c r="G535" s="11">
        <f t="shared" si="53"/>
        <v>0</v>
      </c>
      <c r="H535" s="11">
        <f t="shared" si="53"/>
        <v>0</v>
      </c>
      <c r="I535" s="11">
        <f t="shared" si="53"/>
        <v>0</v>
      </c>
      <c r="J535" s="13"/>
      <c r="K535" s="13"/>
      <c r="L535" s="236"/>
    </row>
    <row r="536" spans="1:12" hidden="1" x14ac:dyDescent="0.2">
      <c r="A536" s="6" t="s">
        <v>74</v>
      </c>
      <c r="B536" s="31" t="s">
        <v>46</v>
      </c>
      <c r="C536" s="29" t="s">
        <v>45</v>
      </c>
      <c r="D536" s="29" t="s">
        <v>5</v>
      </c>
      <c r="E536" s="84" t="s">
        <v>358</v>
      </c>
      <c r="F536" s="48" t="s">
        <v>77</v>
      </c>
      <c r="G536" s="15">
        <f>G537</f>
        <v>0</v>
      </c>
      <c r="H536" s="15">
        <f>H537</f>
        <v>0</v>
      </c>
      <c r="I536" s="16">
        <v>0</v>
      </c>
      <c r="J536" s="13"/>
      <c r="K536" s="13"/>
      <c r="L536" s="236"/>
    </row>
    <row r="537" spans="1:12" ht="33" hidden="1" customHeight="1" x14ac:dyDescent="0.2">
      <c r="A537" s="3" t="s">
        <v>336</v>
      </c>
      <c r="B537" s="31" t="s">
        <v>46</v>
      </c>
      <c r="C537" s="29" t="s">
        <v>45</v>
      </c>
      <c r="D537" s="29" t="s">
        <v>5</v>
      </c>
      <c r="E537" s="84" t="s">
        <v>337</v>
      </c>
      <c r="F537" s="33"/>
      <c r="G537" s="142">
        <f t="shared" si="53"/>
        <v>0</v>
      </c>
      <c r="H537" s="142">
        <f t="shared" si="53"/>
        <v>0</v>
      </c>
      <c r="I537" s="142">
        <f t="shared" si="53"/>
        <v>0</v>
      </c>
      <c r="J537" s="13"/>
      <c r="K537" s="13"/>
      <c r="L537" s="236"/>
    </row>
    <row r="538" spans="1:12" ht="22.5" hidden="1" x14ac:dyDescent="0.2">
      <c r="A538" s="96" t="s">
        <v>295</v>
      </c>
      <c r="B538" s="31" t="s">
        <v>46</v>
      </c>
      <c r="C538" s="29" t="s">
        <v>45</v>
      </c>
      <c r="D538" s="29" t="s">
        <v>5</v>
      </c>
      <c r="E538" s="84" t="s">
        <v>337</v>
      </c>
      <c r="F538" s="33" t="s">
        <v>76</v>
      </c>
      <c r="G538" s="11">
        <f t="shared" si="53"/>
        <v>0</v>
      </c>
      <c r="H538" s="11">
        <f t="shared" si="53"/>
        <v>0</v>
      </c>
      <c r="I538" s="11">
        <f t="shared" si="53"/>
        <v>0</v>
      </c>
      <c r="J538" s="13"/>
      <c r="K538" s="13"/>
      <c r="L538" s="236"/>
    </row>
    <row r="539" spans="1:12" hidden="1" x14ac:dyDescent="0.2">
      <c r="A539" s="6" t="s">
        <v>74</v>
      </c>
      <c r="B539" s="31" t="s">
        <v>46</v>
      </c>
      <c r="C539" s="29" t="s">
        <v>45</v>
      </c>
      <c r="D539" s="29" t="s">
        <v>5</v>
      </c>
      <c r="E539" s="84" t="s">
        <v>337</v>
      </c>
      <c r="F539" s="48" t="s">
        <v>77</v>
      </c>
      <c r="G539" s="15">
        <f>G540</f>
        <v>0</v>
      </c>
      <c r="H539" s="15">
        <f>H540</f>
        <v>0</v>
      </c>
      <c r="I539" s="16">
        <v>0</v>
      </c>
      <c r="J539" s="13"/>
      <c r="K539" s="13"/>
      <c r="L539" s="236"/>
    </row>
    <row r="540" spans="1:12" x14ac:dyDescent="0.2">
      <c r="A540" s="96" t="s">
        <v>228</v>
      </c>
      <c r="B540" s="31" t="s">
        <v>46</v>
      </c>
      <c r="C540" s="68" t="s">
        <v>45</v>
      </c>
      <c r="D540" s="68" t="s">
        <v>5</v>
      </c>
      <c r="E540" s="84" t="s">
        <v>290</v>
      </c>
      <c r="F540" s="33"/>
      <c r="G540" s="142">
        <f t="shared" si="53"/>
        <v>0</v>
      </c>
      <c r="H540" s="142">
        <f t="shared" si="53"/>
        <v>0</v>
      </c>
      <c r="I540" s="142">
        <f>I541</f>
        <v>35000</v>
      </c>
      <c r="J540" s="13"/>
      <c r="K540" s="13"/>
    </row>
    <row r="541" spans="1:12" ht="24" customHeight="1" x14ac:dyDescent="0.2">
      <c r="A541" s="96" t="s">
        <v>295</v>
      </c>
      <c r="B541" s="31" t="s">
        <v>46</v>
      </c>
      <c r="C541" s="68" t="s">
        <v>45</v>
      </c>
      <c r="D541" s="68" t="s">
        <v>5</v>
      </c>
      <c r="E541" s="84" t="s">
        <v>290</v>
      </c>
      <c r="F541" s="33" t="s">
        <v>76</v>
      </c>
      <c r="G541" s="11">
        <f t="shared" si="53"/>
        <v>0</v>
      </c>
      <c r="H541" s="11">
        <f t="shared" si="53"/>
        <v>0</v>
      </c>
      <c r="I541" s="11">
        <f>I542</f>
        <v>35000</v>
      </c>
      <c r="J541" s="13"/>
      <c r="K541" s="13"/>
    </row>
    <row r="542" spans="1:12" x14ac:dyDescent="0.2">
      <c r="A542" s="6" t="s">
        <v>74</v>
      </c>
      <c r="B542" s="31" t="s">
        <v>46</v>
      </c>
      <c r="C542" s="68" t="s">
        <v>45</v>
      </c>
      <c r="D542" s="68" t="s">
        <v>5</v>
      </c>
      <c r="E542" s="84" t="s">
        <v>290</v>
      </c>
      <c r="F542" s="48" t="s">
        <v>77</v>
      </c>
      <c r="G542" s="15">
        <f t="shared" si="53"/>
        <v>0</v>
      </c>
      <c r="H542" s="15">
        <f t="shared" si="53"/>
        <v>0</v>
      </c>
      <c r="I542" s="16">
        <v>35000</v>
      </c>
      <c r="J542" s="13"/>
      <c r="K542" s="13"/>
    </row>
    <row r="543" spans="1:12" ht="33.75" hidden="1" x14ac:dyDescent="0.2">
      <c r="A543" s="96" t="s">
        <v>116</v>
      </c>
      <c r="B543" s="31" t="s">
        <v>46</v>
      </c>
      <c r="C543" s="68" t="s">
        <v>45</v>
      </c>
      <c r="D543" s="68" t="s">
        <v>5</v>
      </c>
      <c r="E543" s="84" t="s">
        <v>290</v>
      </c>
      <c r="F543" s="48" t="s">
        <v>75</v>
      </c>
      <c r="G543" s="16"/>
      <c r="H543" s="12"/>
      <c r="I543" s="16"/>
      <c r="J543" s="13"/>
      <c r="K543" s="13"/>
    </row>
    <row r="544" spans="1:12" s="25" customFormat="1" ht="21" hidden="1" x14ac:dyDescent="0.2">
      <c r="A544" s="146" t="s">
        <v>200</v>
      </c>
      <c r="B544" s="66" t="s">
        <v>46</v>
      </c>
      <c r="C544" s="66" t="s">
        <v>92</v>
      </c>
      <c r="D544" s="63"/>
      <c r="E544" s="86"/>
      <c r="F544" s="64"/>
      <c r="G544" s="27" t="e">
        <f>#REF!</f>
        <v>#REF!</v>
      </c>
      <c r="H544" s="27" t="e">
        <f>#REF!</f>
        <v>#REF!</v>
      </c>
      <c r="I544" s="27">
        <f>I545</f>
        <v>0</v>
      </c>
      <c r="J544" s="17"/>
      <c r="K544" s="17"/>
      <c r="L544" s="25" t="s">
        <v>201</v>
      </c>
    </row>
    <row r="545" spans="1:13" s="25" customFormat="1" hidden="1" x14ac:dyDescent="0.2">
      <c r="A545" s="102" t="s">
        <v>159</v>
      </c>
      <c r="B545" s="31" t="s">
        <v>46</v>
      </c>
      <c r="C545" s="32" t="s">
        <v>92</v>
      </c>
      <c r="D545" s="32" t="s">
        <v>18</v>
      </c>
      <c r="E545" s="84"/>
      <c r="F545" s="33"/>
      <c r="G545" s="14">
        <f>G546</f>
        <v>0</v>
      </c>
      <c r="H545" s="14">
        <f>H546</f>
        <v>0</v>
      </c>
      <c r="I545" s="14">
        <f>I546</f>
        <v>0</v>
      </c>
      <c r="J545" s="11"/>
      <c r="K545" s="11"/>
    </row>
    <row r="546" spans="1:13" s="25" customFormat="1" ht="33.75" hidden="1" x14ac:dyDescent="0.2">
      <c r="A546" s="3" t="s">
        <v>190</v>
      </c>
      <c r="B546" s="31" t="s">
        <v>46</v>
      </c>
      <c r="C546" s="32" t="s">
        <v>92</v>
      </c>
      <c r="D546" s="32" t="s">
        <v>18</v>
      </c>
      <c r="E546" s="84" t="s">
        <v>132</v>
      </c>
      <c r="F546" s="33"/>
      <c r="G546" s="15">
        <f>G550</f>
        <v>0</v>
      </c>
      <c r="H546" s="15">
        <f>H550</f>
        <v>0</v>
      </c>
      <c r="I546" s="15">
        <f>I550</f>
        <v>0</v>
      </c>
      <c r="J546" s="11"/>
      <c r="K546" s="11"/>
    </row>
    <row r="547" spans="1:13" s="25" customFormat="1" ht="67.5" hidden="1" x14ac:dyDescent="0.2">
      <c r="A547" s="3" t="s">
        <v>197</v>
      </c>
      <c r="B547" s="31" t="s">
        <v>46</v>
      </c>
      <c r="C547" s="32" t="s">
        <v>92</v>
      </c>
      <c r="D547" s="32" t="s">
        <v>18</v>
      </c>
      <c r="E547" s="122" t="s">
        <v>160</v>
      </c>
      <c r="F547" s="33"/>
      <c r="G547" s="15">
        <f>G559</f>
        <v>0</v>
      </c>
      <c r="H547" s="15">
        <f>H559</f>
        <v>0</v>
      </c>
      <c r="I547" s="15">
        <f>I548</f>
        <v>0</v>
      </c>
      <c r="J547" s="11"/>
      <c r="K547" s="11"/>
    </row>
    <row r="548" spans="1:13" s="25" customFormat="1" ht="78.75" hidden="1" x14ac:dyDescent="0.2">
      <c r="A548" s="3" t="s">
        <v>203</v>
      </c>
      <c r="B548" s="31" t="s">
        <v>46</v>
      </c>
      <c r="C548" s="32" t="s">
        <v>92</v>
      </c>
      <c r="D548" s="32" t="s">
        <v>18</v>
      </c>
      <c r="E548" s="84" t="s">
        <v>204</v>
      </c>
      <c r="F548" s="48"/>
      <c r="G548" s="11">
        <f>G550</f>
        <v>0</v>
      </c>
      <c r="H548" s="11">
        <f>H550</f>
        <v>0</v>
      </c>
      <c r="I548" s="11">
        <f>I550</f>
        <v>0</v>
      </c>
      <c r="J548" s="11"/>
      <c r="K548" s="11"/>
    </row>
    <row r="549" spans="1:13" s="25" customFormat="1" hidden="1" x14ac:dyDescent="0.2">
      <c r="A549" s="102" t="s">
        <v>96</v>
      </c>
      <c r="B549" s="31" t="s">
        <v>46</v>
      </c>
      <c r="C549" s="32" t="s">
        <v>92</v>
      </c>
      <c r="D549" s="32" t="s">
        <v>18</v>
      </c>
      <c r="E549" s="84" t="s">
        <v>205</v>
      </c>
      <c r="F549" s="48" t="s">
        <v>19</v>
      </c>
      <c r="G549" s="11"/>
      <c r="H549" s="11"/>
      <c r="I549" s="11">
        <f>I550</f>
        <v>0</v>
      </c>
      <c r="J549" s="11"/>
      <c r="K549" s="11"/>
    </row>
    <row r="550" spans="1:13" s="25" customFormat="1" hidden="1" x14ac:dyDescent="0.2">
      <c r="A550" s="102" t="s">
        <v>94</v>
      </c>
      <c r="B550" s="31" t="s">
        <v>46</v>
      </c>
      <c r="C550" s="32" t="s">
        <v>92</v>
      </c>
      <c r="D550" s="32" t="s">
        <v>18</v>
      </c>
      <c r="E550" s="84" t="s">
        <v>205</v>
      </c>
      <c r="F550" s="33" t="s">
        <v>93</v>
      </c>
      <c r="G550" s="12"/>
      <c r="H550" s="12"/>
      <c r="I550" s="12">
        <f>50000-50000</f>
        <v>0</v>
      </c>
      <c r="J550" s="11"/>
      <c r="K550" s="11"/>
    </row>
    <row r="551" spans="1:13" hidden="1" x14ac:dyDescent="0.2">
      <c r="A551" s="97" t="s">
        <v>319</v>
      </c>
      <c r="B551" s="29" t="s">
        <v>46</v>
      </c>
      <c r="C551" s="68" t="s">
        <v>45</v>
      </c>
      <c r="D551" s="29" t="s">
        <v>6</v>
      </c>
      <c r="E551" s="91"/>
      <c r="F551" s="69"/>
      <c r="G551" s="10" t="e">
        <f>G552+#REF!</f>
        <v>#REF!</v>
      </c>
      <c r="H551" s="10" t="e">
        <f>H552+#REF!</f>
        <v>#REF!</v>
      </c>
      <c r="I551" s="10">
        <f>I552</f>
        <v>0</v>
      </c>
      <c r="J551" s="10"/>
      <c r="K551" s="10"/>
    </row>
    <row r="552" spans="1:13" ht="33.75" hidden="1" x14ac:dyDescent="0.2">
      <c r="A552" s="106" t="s">
        <v>395</v>
      </c>
      <c r="B552" s="62" t="s">
        <v>46</v>
      </c>
      <c r="C552" s="35" t="s">
        <v>45</v>
      </c>
      <c r="D552" s="66" t="s">
        <v>6</v>
      </c>
      <c r="E552" s="86" t="s">
        <v>286</v>
      </c>
      <c r="F552" s="65"/>
      <c r="G552" s="17" t="e">
        <f>G557</f>
        <v>#REF!</v>
      </c>
      <c r="H552" s="17" t="e">
        <f>H554+#REF!</f>
        <v>#REF!</v>
      </c>
      <c r="I552" s="17">
        <f>I553</f>
        <v>0</v>
      </c>
      <c r="J552" s="17"/>
      <c r="K552" s="17"/>
    </row>
    <row r="553" spans="1:13" ht="33.75" hidden="1" x14ac:dyDescent="0.2">
      <c r="A553" s="3" t="s">
        <v>326</v>
      </c>
      <c r="B553" s="31" t="s">
        <v>46</v>
      </c>
      <c r="C553" s="68" t="s">
        <v>45</v>
      </c>
      <c r="D553" s="29" t="s">
        <v>6</v>
      </c>
      <c r="E553" s="84" t="s">
        <v>287</v>
      </c>
      <c r="F553" s="33"/>
      <c r="G553" s="142" t="e">
        <f t="shared" ref="G553:H557" si="54">G554</f>
        <v>#REF!</v>
      </c>
      <c r="H553" s="142" t="e">
        <f t="shared" si="54"/>
        <v>#REF!</v>
      </c>
      <c r="I553" s="142">
        <f>I554</f>
        <v>0</v>
      </c>
      <c r="J553" s="142"/>
      <c r="K553" s="142"/>
    </row>
    <row r="554" spans="1:13" hidden="1" x14ac:dyDescent="0.2">
      <c r="A554" s="96" t="s">
        <v>228</v>
      </c>
      <c r="B554" s="31" t="s">
        <v>46</v>
      </c>
      <c r="C554" s="68" t="s">
        <v>45</v>
      </c>
      <c r="D554" s="29" t="s">
        <v>6</v>
      </c>
      <c r="E554" s="84" t="s">
        <v>290</v>
      </c>
      <c r="F554" s="33"/>
      <c r="G554" s="142" t="e">
        <f>G557</f>
        <v>#REF!</v>
      </c>
      <c r="H554" s="142" t="e">
        <f>H557</f>
        <v>#REF!</v>
      </c>
      <c r="I554" s="142">
        <f>I557+I555</f>
        <v>0</v>
      </c>
      <c r="J554" s="142"/>
      <c r="K554" s="142"/>
    </row>
    <row r="555" spans="1:13" ht="22.5" hidden="1" customHeight="1" x14ac:dyDescent="0.2">
      <c r="A555" s="3" t="s">
        <v>352</v>
      </c>
      <c r="B555" s="31" t="s">
        <v>46</v>
      </c>
      <c r="C555" s="68" t="s">
        <v>45</v>
      </c>
      <c r="D555" s="29" t="s">
        <v>6</v>
      </c>
      <c r="E555" s="84" t="s">
        <v>290</v>
      </c>
      <c r="F555" s="48" t="s">
        <v>53</v>
      </c>
      <c r="G555" s="11" t="e">
        <f t="shared" si="54"/>
        <v>#REF!</v>
      </c>
      <c r="H555" s="11" t="e">
        <f t="shared" si="54"/>
        <v>#REF!</v>
      </c>
      <c r="I555" s="11">
        <f>I556</f>
        <v>0</v>
      </c>
      <c r="J555" s="11"/>
      <c r="K555" s="11"/>
    </row>
    <row r="556" spans="1:13" ht="22.5" hidden="1" x14ac:dyDescent="0.2">
      <c r="A556" s="118" t="s">
        <v>294</v>
      </c>
      <c r="B556" s="31" t="s">
        <v>46</v>
      </c>
      <c r="C556" s="68" t="s">
        <v>45</v>
      </c>
      <c r="D556" s="29" t="s">
        <v>6</v>
      </c>
      <c r="E556" s="84" t="s">
        <v>290</v>
      </c>
      <c r="F556" s="48" t="s">
        <v>55</v>
      </c>
      <c r="G556" s="15" t="e">
        <f>#REF!</f>
        <v>#REF!</v>
      </c>
      <c r="H556" s="15" t="e">
        <f>#REF!</f>
        <v>#REF!</v>
      </c>
      <c r="I556" s="16">
        <v>0</v>
      </c>
      <c r="J556" s="13"/>
      <c r="K556" s="13"/>
    </row>
    <row r="557" spans="1:13" ht="22.5" hidden="1" customHeight="1" x14ac:dyDescent="0.2">
      <c r="A557" s="96" t="s">
        <v>338</v>
      </c>
      <c r="B557" s="31" t="s">
        <v>46</v>
      </c>
      <c r="C557" s="68" t="s">
        <v>45</v>
      </c>
      <c r="D557" s="29" t="s">
        <v>6</v>
      </c>
      <c r="E557" s="84" t="s">
        <v>290</v>
      </c>
      <c r="F557" s="48" t="s">
        <v>172</v>
      </c>
      <c r="G557" s="11" t="e">
        <f t="shared" si="54"/>
        <v>#REF!</v>
      </c>
      <c r="H557" s="11" t="e">
        <f t="shared" si="54"/>
        <v>#REF!</v>
      </c>
      <c r="I557" s="11">
        <f>I558</f>
        <v>0</v>
      </c>
      <c r="J557" s="11"/>
      <c r="K557" s="11"/>
    </row>
    <row r="558" spans="1:13" hidden="1" x14ac:dyDescent="0.2">
      <c r="A558" s="6" t="s">
        <v>171</v>
      </c>
      <c r="B558" s="31" t="s">
        <v>46</v>
      </c>
      <c r="C558" s="68" t="s">
        <v>45</v>
      </c>
      <c r="D558" s="29" t="s">
        <v>6</v>
      </c>
      <c r="E558" s="84" t="s">
        <v>290</v>
      </c>
      <c r="F558" s="48" t="s">
        <v>176</v>
      </c>
      <c r="G558" s="15" t="e">
        <f>#REF!</f>
        <v>#REF!</v>
      </c>
      <c r="H558" s="15" t="e">
        <f>#REF!</f>
        <v>#REF!</v>
      </c>
      <c r="I558" s="16">
        <v>0</v>
      </c>
      <c r="J558" s="13"/>
      <c r="K558" s="13"/>
    </row>
    <row r="559" spans="1:13" x14ac:dyDescent="0.2">
      <c r="A559" s="95" t="s">
        <v>13</v>
      </c>
      <c r="B559" s="71"/>
      <c r="C559" s="44"/>
      <c r="D559" s="44"/>
      <c r="E559" s="74"/>
      <c r="F559" s="45"/>
      <c r="G559" s="9"/>
      <c r="H559" s="9"/>
      <c r="I559" s="9">
        <f>I17+I102+I119+I195+I245+I420+I434+I457+I499+I506+I527+I443</f>
        <v>40157220.399999999</v>
      </c>
      <c r="J559" s="9">
        <f>J102+J134+J419</f>
        <v>521983.62</v>
      </c>
      <c r="K559" s="9">
        <f>K119+K428+K420+K374</f>
        <v>8662.42</v>
      </c>
      <c r="L559" s="28"/>
      <c r="M559" s="205"/>
    </row>
    <row r="560" spans="1:13" x14ac:dyDescent="0.2">
      <c r="A560" s="103"/>
      <c r="E560" s="92"/>
      <c r="I560" s="28"/>
      <c r="L560" s="28"/>
    </row>
    <row r="561" spans="1:13" x14ac:dyDescent="0.2">
      <c r="A561" s="103"/>
      <c r="E561" s="92"/>
      <c r="I561" s="28"/>
      <c r="L561" s="28"/>
      <c r="M561" s="205"/>
    </row>
    <row r="562" spans="1:13" x14ac:dyDescent="0.2">
      <c r="A562" s="103"/>
      <c r="E562" s="92"/>
      <c r="I562" s="205"/>
    </row>
    <row r="563" spans="1:13" x14ac:dyDescent="0.2">
      <c r="A563" s="103"/>
      <c r="E563" s="92"/>
      <c r="I563" s="34"/>
    </row>
    <row r="564" spans="1:13" x14ac:dyDescent="0.2">
      <c r="A564" s="103"/>
      <c r="E564" s="92"/>
      <c r="I564" s="34"/>
    </row>
    <row r="565" spans="1:13" x14ac:dyDescent="0.2">
      <c r="A565" s="103"/>
      <c r="E565" s="92"/>
      <c r="I565" s="34"/>
    </row>
    <row r="566" spans="1:13" x14ac:dyDescent="0.2">
      <c r="A566" s="103"/>
      <c r="E566" s="92"/>
      <c r="I566" s="34"/>
    </row>
    <row r="567" spans="1:13" x14ac:dyDescent="0.2">
      <c r="A567" s="103"/>
      <c r="E567" s="92"/>
      <c r="I567" s="34"/>
    </row>
    <row r="568" spans="1:13" x14ac:dyDescent="0.2">
      <c r="A568" s="103"/>
      <c r="E568" s="92"/>
      <c r="I568" s="34"/>
    </row>
    <row r="569" spans="1:13" x14ac:dyDescent="0.2">
      <c r="A569" s="103"/>
      <c r="E569" s="92"/>
      <c r="I569" s="34"/>
    </row>
    <row r="570" spans="1:13" x14ac:dyDescent="0.2">
      <c r="A570" s="103"/>
      <c r="E570" s="92"/>
      <c r="I570" s="34"/>
    </row>
    <row r="571" spans="1:13" x14ac:dyDescent="0.2">
      <c r="A571" s="103"/>
      <c r="E571" s="92"/>
      <c r="I571" s="34"/>
    </row>
    <row r="572" spans="1:13" x14ac:dyDescent="0.2">
      <c r="A572" s="103"/>
      <c r="E572" s="92"/>
      <c r="I572" s="34"/>
    </row>
    <row r="573" spans="1:13" x14ac:dyDescent="0.2">
      <c r="A573" s="103"/>
      <c r="E573" s="92"/>
      <c r="I573" s="34"/>
    </row>
    <row r="574" spans="1:13" x14ac:dyDescent="0.2">
      <c r="A574" s="103"/>
      <c r="E574" s="92"/>
      <c r="I574" s="34"/>
    </row>
    <row r="575" spans="1:13" x14ac:dyDescent="0.2">
      <c r="A575" s="103"/>
      <c r="E575" s="92"/>
      <c r="I575" s="34"/>
    </row>
    <row r="576" spans="1:13" x14ac:dyDescent="0.2">
      <c r="A576" s="103"/>
      <c r="E576" s="92"/>
      <c r="I576" s="34"/>
    </row>
    <row r="577" spans="1:9" x14ac:dyDescent="0.2">
      <c r="A577" s="103"/>
      <c r="E577" s="92"/>
      <c r="I577" s="34"/>
    </row>
    <row r="578" spans="1:9" x14ac:dyDescent="0.2">
      <c r="A578" s="103"/>
      <c r="E578" s="92"/>
      <c r="I578" s="34"/>
    </row>
    <row r="579" spans="1:9" x14ac:dyDescent="0.2">
      <c r="A579" s="103"/>
      <c r="E579" s="92"/>
      <c r="I579" s="34"/>
    </row>
    <row r="580" spans="1:9" x14ac:dyDescent="0.2">
      <c r="A580" s="103"/>
      <c r="E580" s="92"/>
      <c r="I580" s="34"/>
    </row>
    <row r="581" spans="1:9" x14ac:dyDescent="0.2">
      <c r="A581" s="103"/>
      <c r="E581" s="92"/>
      <c r="I581" s="34"/>
    </row>
    <row r="582" spans="1:9" x14ac:dyDescent="0.2">
      <c r="A582" s="103"/>
      <c r="E582" s="92"/>
      <c r="I582" s="34"/>
    </row>
    <row r="583" spans="1:9" x14ac:dyDescent="0.2">
      <c r="A583" s="103"/>
      <c r="E583" s="92"/>
      <c r="I583" s="34"/>
    </row>
    <row r="584" spans="1:9" x14ac:dyDescent="0.2">
      <c r="A584" s="103"/>
      <c r="E584" s="92"/>
      <c r="I584" s="34"/>
    </row>
    <row r="585" spans="1:9" x14ac:dyDescent="0.2">
      <c r="A585" s="103"/>
      <c r="E585" s="92"/>
      <c r="I585" s="34"/>
    </row>
    <row r="586" spans="1:9" x14ac:dyDescent="0.2">
      <c r="A586" s="103"/>
      <c r="E586" s="92"/>
      <c r="I586" s="34"/>
    </row>
    <row r="587" spans="1:9" x14ac:dyDescent="0.2">
      <c r="A587" s="103"/>
      <c r="E587" s="92"/>
      <c r="I587" s="34"/>
    </row>
    <row r="588" spans="1:9" x14ac:dyDescent="0.2">
      <c r="A588" s="103"/>
      <c r="E588" s="92"/>
      <c r="I588" s="34"/>
    </row>
    <row r="589" spans="1:9" x14ac:dyDescent="0.2">
      <c r="A589" s="103"/>
      <c r="E589" s="92"/>
      <c r="I589" s="34"/>
    </row>
    <row r="590" spans="1:9" x14ac:dyDescent="0.2">
      <c r="A590" s="103"/>
      <c r="E590" s="92"/>
      <c r="I590" s="34"/>
    </row>
    <row r="591" spans="1:9" x14ac:dyDescent="0.2">
      <c r="A591" s="103"/>
      <c r="E591" s="92"/>
      <c r="I591" s="34"/>
    </row>
    <row r="592" spans="1:9" x14ac:dyDescent="0.2">
      <c r="A592" s="103"/>
      <c r="E592" s="92"/>
      <c r="I592" s="34"/>
    </row>
    <row r="593" spans="1:9" x14ac:dyDescent="0.2">
      <c r="A593" s="103"/>
      <c r="E593" s="92"/>
      <c r="I593" s="34"/>
    </row>
    <row r="594" spans="1:9" x14ac:dyDescent="0.2">
      <c r="A594" s="103"/>
      <c r="E594" s="92"/>
      <c r="I594" s="34"/>
    </row>
    <row r="595" spans="1:9" x14ac:dyDescent="0.2">
      <c r="A595" s="103"/>
      <c r="E595" s="92"/>
      <c r="I595" s="34"/>
    </row>
    <row r="596" spans="1:9" x14ac:dyDescent="0.2">
      <c r="A596" s="103"/>
      <c r="E596" s="92"/>
      <c r="I596" s="34"/>
    </row>
    <row r="597" spans="1:9" x14ac:dyDescent="0.2">
      <c r="A597" s="103"/>
      <c r="E597" s="92"/>
      <c r="I597" s="34"/>
    </row>
    <row r="598" spans="1:9" x14ac:dyDescent="0.2">
      <c r="A598" s="103"/>
      <c r="E598" s="92"/>
      <c r="I598" s="34"/>
    </row>
    <row r="599" spans="1:9" x14ac:dyDescent="0.2">
      <c r="A599" s="103"/>
      <c r="E599" s="92"/>
      <c r="I599" s="34"/>
    </row>
    <row r="600" spans="1:9" x14ac:dyDescent="0.2">
      <c r="A600" s="103"/>
      <c r="E600" s="92"/>
      <c r="I600" s="34"/>
    </row>
    <row r="601" spans="1:9" x14ac:dyDescent="0.2">
      <c r="A601" s="103"/>
      <c r="E601" s="92"/>
      <c r="I601" s="34"/>
    </row>
    <row r="602" spans="1:9" x14ac:dyDescent="0.2">
      <c r="A602" s="147"/>
      <c r="E602" s="149"/>
      <c r="I602" s="28"/>
    </row>
    <row r="603" spans="1:9" x14ac:dyDescent="0.2">
      <c r="A603" s="103"/>
      <c r="E603" s="92"/>
      <c r="I603" s="28"/>
    </row>
    <row r="604" spans="1:9" x14ac:dyDescent="0.2">
      <c r="A604" s="103"/>
      <c r="E604" s="92"/>
      <c r="I604" s="28"/>
    </row>
    <row r="605" spans="1:9" x14ac:dyDescent="0.2">
      <c r="A605" s="103"/>
      <c r="E605" s="92"/>
      <c r="I605" s="28"/>
    </row>
    <row r="606" spans="1:9" x14ac:dyDescent="0.2">
      <c r="A606" s="103"/>
      <c r="E606" s="92"/>
      <c r="I606" s="28"/>
    </row>
    <row r="607" spans="1:9" x14ac:dyDescent="0.2">
      <c r="A607" s="103"/>
      <c r="E607" s="92"/>
      <c r="I607" s="28"/>
    </row>
    <row r="608" spans="1:9" x14ac:dyDescent="0.2">
      <c r="A608" s="103"/>
      <c r="E608" s="92"/>
      <c r="I608" s="28"/>
    </row>
    <row r="609" spans="1:9" x14ac:dyDescent="0.2">
      <c r="A609" s="103"/>
      <c r="E609" s="92"/>
      <c r="I609" s="28"/>
    </row>
    <row r="610" spans="1:9" x14ac:dyDescent="0.2">
      <c r="A610" s="103"/>
      <c r="E610" s="92"/>
      <c r="I610" s="28"/>
    </row>
    <row r="611" spans="1:9" x14ac:dyDescent="0.2">
      <c r="A611" s="103"/>
      <c r="E611" s="92"/>
      <c r="I611" s="28"/>
    </row>
    <row r="612" spans="1:9" x14ac:dyDescent="0.2">
      <c r="A612" s="103"/>
      <c r="E612" s="92"/>
      <c r="I612" s="28"/>
    </row>
    <row r="613" spans="1:9" x14ac:dyDescent="0.2">
      <c r="A613" s="103"/>
      <c r="E613" s="92"/>
      <c r="I613" s="28"/>
    </row>
    <row r="614" spans="1:9" x14ac:dyDescent="0.2">
      <c r="A614" s="103"/>
      <c r="E614" s="92"/>
      <c r="I614" s="28"/>
    </row>
    <row r="615" spans="1:9" x14ac:dyDescent="0.2">
      <c r="A615" s="103"/>
      <c r="E615" s="92"/>
      <c r="I615" s="28"/>
    </row>
    <row r="616" spans="1:9" x14ac:dyDescent="0.2">
      <c r="A616" s="103"/>
      <c r="E616" s="92"/>
      <c r="I616" s="28"/>
    </row>
    <row r="617" spans="1:9" x14ac:dyDescent="0.2">
      <c r="A617" s="103"/>
      <c r="E617" s="92"/>
      <c r="I617" s="28"/>
    </row>
    <row r="618" spans="1:9" x14ac:dyDescent="0.2">
      <c r="A618" s="103"/>
      <c r="E618" s="92"/>
      <c r="I618" s="28"/>
    </row>
    <row r="619" spans="1:9" x14ac:dyDescent="0.2">
      <c r="A619" s="103"/>
      <c r="E619" s="92"/>
      <c r="I619" s="28"/>
    </row>
    <row r="620" spans="1:9" x14ac:dyDescent="0.2">
      <c r="A620" s="103"/>
      <c r="E620" s="92"/>
      <c r="I620" s="28"/>
    </row>
    <row r="621" spans="1:9" x14ac:dyDescent="0.2">
      <c r="A621" s="103"/>
      <c r="E621" s="92"/>
      <c r="I621" s="28"/>
    </row>
    <row r="622" spans="1:9" x14ac:dyDescent="0.2">
      <c r="A622" s="103"/>
      <c r="E622" s="92"/>
      <c r="I622" s="28"/>
    </row>
    <row r="623" spans="1:9" x14ac:dyDescent="0.2">
      <c r="A623" s="103"/>
      <c r="E623" s="92"/>
      <c r="I623" s="28"/>
    </row>
    <row r="624" spans="1:9" x14ac:dyDescent="0.2">
      <c r="A624" s="103"/>
      <c r="E624" s="92"/>
      <c r="I624" s="28"/>
    </row>
    <row r="625" spans="1:9" x14ac:dyDescent="0.2">
      <c r="A625" s="103"/>
      <c r="E625" s="92"/>
      <c r="I625" s="28"/>
    </row>
    <row r="626" spans="1:9" x14ac:dyDescent="0.2">
      <c r="A626" s="103"/>
      <c r="E626" s="92"/>
      <c r="I626" s="28"/>
    </row>
    <row r="627" spans="1:9" x14ac:dyDescent="0.2">
      <c r="A627" s="103"/>
      <c r="E627" s="92"/>
      <c r="I627" s="28"/>
    </row>
    <row r="628" spans="1:9" x14ac:dyDescent="0.2">
      <c r="A628" s="103"/>
      <c r="E628" s="92"/>
      <c r="I628" s="28"/>
    </row>
    <row r="629" spans="1:9" x14ac:dyDescent="0.2">
      <c r="A629" s="103"/>
      <c r="E629" s="92"/>
      <c r="I629" s="28"/>
    </row>
    <row r="630" spans="1:9" x14ac:dyDescent="0.2">
      <c r="A630" s="103"/>
      <c r="E630" s="92"/>
      <c r="I630" s="28"/>
    </row>
    <row r="631" spans="1:9" x14ac:dyDescent="0.2">
      <c r="A631" s="103"/>
      <c r="E631" s="92"/>
      <c r="I631" s="28"/>
    </row>
    <row r="632" spans="1:9" x14ac:dyDescent="0.2">
      <c r="A632" s="103"/>
      <c r="E632" s="92"/>
      <c r="I632" s="28"/>
    </row>
    <row r="633" spans="1:9" x14ac:dyDescent="0.2">
      <c r="A633" s="103"/>
      <c r="E633" s="92"/>
      <c r="I633" s="28"/>
    </row>
    <row r="634" spans="1:9" x14ac:dyDescent="0.2">
      <c r="A634" s="103"/>
      <c r="E634" s="92"/>
      <c r="I634" s="28"/>
    </row>
    <row r="635" spans="1:9" x14ac:dyDescent="0.2">
      <c r="A635" s="103"/>
      <c r="E635" s="92"/>
      <c r="I635" s="28"/>
    </row>
    <row r="636" spans="1:9" x14ac:dyDescent="0.2">
      <c r="A636" s="103"/>
      <c r="E636" s="92"/>
      <c r="I636" s="28"/>
    </row>
    <row r="637" spans="1:9" x14ac:dyDescent="0.2">
      <c r="A637" s="103"/>
      <c r="E637" s="92"/>
      <c r="I637" s="28"/>
    </row>
    <row r="638" spans="1:9" x14ac:dyDescent="0.2">
      <c r="A638" s="103"/>
      <c r="E638" s="92"/>
      <c r="I638" s="28"/>
    </row>
    <row r="639" spans="1:9" x14ac:dyDescent="0.2">
      <c r="A639" s="103"/>
      <c r="E639" s="92"/>
    </row>
    <row r="640" spans="1:9" x14ac:dyDescent="0.2">
      <c r="A640" s="103"/>
      <c r="E640" s="92"/>
    </row>
    <row r="641" spans="1:5" x14ac:dyDescent="0.2">
      <c r="A641" s="103"/>
      <c r="E641" s="92"/>
    </row>
    <row r="642" spans="1:5" x14ac:dyDescent="0.2">
      <c r="A642" s="103"/>
      <c r="E642" s="92"/>
    </row>
    <row r="643" spans="1:5" x14ac:dyDescent="0.2">
      <c r="A643" s="103"/>
      <c r="E643" s="92"/>
    </row>
    <row r="644" spans="1:5" x14ac:dyDescent="0.2">
      <c r="A644" s="103"/>
      <c r="E644" s="92"/>
    </row>
    <row r="645" spans="1:5" x14ac:dyDescent="0.2">
      <c r="A645" s="103"/>
      <c r="E645" s="92"/>
    </row>
    <row r="646" spans="1:5" x14ac:dyDescent="0.2">
      <c r="A646" s="103"/>
      <c r="E646" s="92"/>
    </row>
    <row r="647" spans="1:5" x14ac:dyDescent="0.2">
      <c r="A647" s="103"/>
      <c r="E647" s="92"/>
    </row>
    <row r="648" spans="1:5" x14ac:dyDescent="0.2">
      <c r="A648" s="103"/>
      <c r="E648" s="92"/>
    </row>
    <row r="649" spans="1:5" x14ac:dyDescent="0.2">
      <c r="A649" s="103"/>
      <c r="E649" s="92"/>
    </row>
    <row r="650" spans="1:5" x14ac:dyDescent="0.2">
      <c r="A650" s="103"/>
      <c r="E650" s="92"/>
    </row>
    <row r="651" spans="1:5" x14ac:dyDescent="0.2">
      <c r="A651" s="103"/>
      <c r="E651" s="92"/>
    </row>
    <row r="652" spans="1:5" x14ac:dyDescent="0.2">
      <c r="A652" s="103"/>
      <c r="E652" s="92"/>
    </row>
    <row r="653" spans="1:5" x14ac:dyDescent="0.2">
      <c r="A653" s="103"/>
      <c r="E653" s="92"/>
    </row>
    <row r="654" spans="1:5" x14ac:dyDescent="0.2">
      <c r="A654" s="103"/>
      <c r="E654" s="92"/>
    </row>
    <row r="655" spans="1:5" x14ac:dyDescent="0.2">
      <c r="A655" s="103"/>
      <c r="E655" s="92"/>
    </row>
    <row r="656" spans="1:5" x14ac:dyDescent="0.2">
      <c r="A656" s="103"/>
      <c r="E656" s="92"/>
    </row>
    <row r="657" spans="1:5" x14ac:dyDescent="0.2">
      <c r="A657" s="103"/>
      <c r="E657" s="92"/>
    </row>
    <row r="658" spans="1:5" x14ac:dyDescent="0.2">
      <c r="A658" s="103"/>
      <c r="E658" s="92"/>
    </row>
    <row r="659" spans="1:5" x14ac:dyDescent="0.2">
      <c r="A659" s="103"/>
      <c r="E659" s="92"/>
    </row>
    <row r="660" spans="1:5" x14ac:dyDescent="0.2">
      <c r="A660" s="103"/>
      <c r="E660" s="92"/>
    </row>
    <row r="661" spans="1:5" x14ac:dyDescent="0.2">
      <c r="A661" s="103"/>
      <c r="E661" s="92"/>
    </row>
    <row r="662" spans="1:5" x14ac:dyDescent="0.2">
      <c r="A662" s="103"/>
      <c r="E662" s="92"/>
    </row>
    <row r="663" spans="1:5" x14ac:dyDescent="0.2">
      <c r="A663" s="103"/>
      <c r="E663" s="92"/>
    </row>
    <row r="664" spans="1:5" x14ac:dyDescent="0.2">
      <c r="A664" s="103"/>
      <c r="E664" s="92"/>
    </row>
    <row r="665" spans="1:5" x14ac:dyDescent="0.2">
      <c r="A665" s="103"/>
    </row>
    <row r="666" spans="1:5" x14ac:dyDescent="0.2">
      <c r="A666" s="103"/>
    </row>
    <row r="667" spans="1:5" x14ac:dyDescent="0.2">
      <c r="A667" s="103"/>
    </row>
    <row r="668" spans="1:5" x14ac:dyDescent="0.2">
      <c r="A668" s="103"/>
    </row>
    <row r="669" spans="1:5" x14ac:dyDescent="0.2">
      <c r="A669" s="103"/>
    </row>
    <row r="670" spans="1:5" x14ac:dyDescent="0.2">
      <c r="A670" s="103"/>
    </row>
    <row r="671" spans="1:5" x14ac:dyDescent="0.2">
      <c r="A671" s="103"/>
    </row>
    <row r="672" spans="1:5" x14ac:dyDescent="0.2">
      <c r="A672" s="103"/>
    </row>
    <row r="673" spans="1:1" x14ac:dyDescent="0.2">
      <c r="A673" s="103"/>
    </row>
    <row r="674" spans="1:1" x14ac:dyDescent="0.2">
      <c r="A674" s="103"/>
    </row>
    <row r="675" spans="1:1" x14ac:dyDescent="0.2">
      <c r="A675" s="103"/>
    </row>
    <row r="676" spans="1:1" x14ac:dyDescent="0.2">
      <c r="A676" s="103"/>
    </row>
    <row r="677" spans="1:1" x14ac:dyDescent="0.2">
      <c r="A677" s="103"/>
    </row>
    <row r="678" spans="1:1" x14ac:dyDescent="0.2">
      <c r="A678" s="103"/>
    </row>
    <row r="679" spans="1:1" x14ac:dyDescent="0.2">
      <c r="A679" s="103"/>
    </row>
    <row r="680" spans="1:1" x14ac:dyDescent="0.2">
      <c r="A680" s="103"/>
    </row>
    <row r="681" spans="1:1" x14ac:dyDescent="0.2">
      <c r="A681" s="103"/>
    </row>
    <row r="682" spans="1:1" x14ac:dyDescent="0.2">
      <c r="A682" s="103"/>
    </row>
    <row r="683" spans="1:1" x14ac:dyDescent="0.2">
      <c r="A683" s="103"/>
    </row>
    <row r="684" spans="1:1" x14ac:dyDescent="0.2">
      <c r="A684" s="103"/>
    </row>
    <row r="685" spans="1:1" x14ac:dyDescent="0.2">
      <c r="A685" s="103"/>
    </row>
    <row r="686" spans="1:1" x14ac:dyDescent="0.2">
      <c r="A686" s="103"/>
    </row>
    <row r="687" spans="1:1" x14ac:dyDescent="0.2">
      <c r="A687" s="103"/>
    </row>
    <row r="688" spans="1:1" x14ac:dyDescent="0.2">
      <c r="A688" s="103"/>
    </row>
    <row r="689" spans="1:1" x14ac:dyDescent="0.2">
      <c r="A689" s="103"/>
    </row>
    <row r="690" spans="1:1" x14ac:dyDescent="0.2">
      <c r="A690" s="103"/>
    </row>
    <row r="691" spans="1:1" x14ac:dyDescent="0.2">
      <c r="A691" s="103"/>
    </row>
    <row r="692" spans="1:1" x14ac:dyDescent="0.2">
      <c r="A692" s="103"/>
    </row>
  </sheetData>
  <mergeCells count="16">
    <mergeCell ref="L105:L108"/>
    <mergeCell ref="C13:C14"/>
    <mergeCell ref="D13:D14"/>
    <mergeCell ref="J13:K13"/>
    <mergeCell ref="E13:E14"/>
    <mergeCell ref="F13:F14"/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FIN</cp:lastModifiedBy>
  <cp:lastPrinted>2021-12-24T10:19:31Z</cp:lastPrinted>
  <dcterms:created xsi:type="dcterms:W3CDTF">2006-11-09T04:14:19Z</dcterms:created>
  <dcterms:modified xsi:type="dcterms:W3CDTF">2022-01-27T09:57:47Z</dcterms:modified>
</cp:coreProperties>
</file>